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D" lockStructure="1"/>
  <bookViews>
    <workbookView xWindow="0" yWindow="0" windowWidth="19440" windowHeight="9645"/>
  </bookViews>
  <sheets>
    <sheet name="ΤΜΗΜΑ ΙΙΙ ΟΙΚΟΝΟΜΙΚΗ ΠΡΟΣΦΟΡΑ" sheetId="8" r:id="rId1"/>
  </sheets>
  <calcPr calcId="145621"/>
</workbook>
</file>

<file path=xl/calcChain.xml><?xml version="1.0" encoding="utf-8"?>
<calcChain xmlns="http://schemas.openxmlformats.org/spreadsheetml/2006/main">
  <c r="V15" i="8" l="1"/>
  <c r="V20" i="8"/>
  <c r="P20" i="8"/>
  <c r="V21" i="8" l="1"/>
  <c r="V32" i="8"/>
  <c r="V31" i="8"/>
  <c r="V30" i="8"/>
  <c r="V29" i="8"/>
  <c r="V28" i="8"/>
  <c r="V27" i="8"/>
  <c r="V26" i="8"/>
  <c r="V25" i="8"/>
  <c r="V24" i="8"/>
  <c r="V23" i="8"/>
  <c r="V22" i="8"/>
  <c r="V19" i="8"/>
  <c r="V18" i="8"/>
  <c r="V17" i="8"/>
  <c r="V16" i="8"/>
  <c r="V14" i="8"/>
  <c r="V13" i="8"/>
  <c r="V12" i="8"/>
  <c r="V11" i="8"/>
  <c r="V10" i="8"/>
  <c r="V9" i="8"/>
  <c r="V8" i="8"/>
  <c r="V7" i="8"/>
  <c r="V6" i="8"/>
  <c r="V5" i="8"/>
  <c r="Q35" i="8" l="1"/>
  <c r="R35" i="8"/>
  <c r="S35" i="8"/>
  <c r="Q34" i="8"/>
  <c r="R34" i="8"/>
  <c r="S34" i="8"/>
  <c r="Q33" i="8"/>
  <c r="R33" i="8"/>
  <c r="S33" i="8"/>
  <c r="O35" i="8"/>
  <c r="O34" i="8"/>
  <c r="N35" i="8"/>
  <c r="N34" i="8"/>
  <c r="N33" i="8"/>
  <c r="O33" i="8"/>
  <c r="P32" i="8"/>
  <c r="T32" i="8" s="1"/>
  <c r="O32" i="8"/>
  <c r="N32" i="8"/>
  <c r="M32" i="8"/>
  <c r="N31" i="8"/>
  <c r="M31" i="8"/>
  <c r="F31" i="8"/>
  <c r="H31" i="8" s="1"/>
  <c r="O31" i="8" s="1"/>
  <c r="N30" i="8"/>
  <c r="M30" i="8"/>
  <c r="F30" i="8"/>
  <c r="P30" i="8" s="1"/>
  <c r="T30" i="8" s="1"/>
  <c r="N29" i="8"/>
  <c r="M29" i="8"/>
  <c r="F29" i="8"/>
  <c r="H29" i="8" s="1"/>
  <c r="O29" i="8" s="1"/>
  <c r="N28" i="8"/>
  <c r="M28" i="8"/>
  <c r="F28" i="8"/>
  <c r="P28" i="8" s="1"/>
  <c r="T28" i="8" s="1"/>
  <c r="N27" i="8"/>
  <c r="M27" i="8"/>
  <c r="F27" i="8"/>
  <c r="H27" i="8" s="1"/>
  <c r="O27" i="8" s="1"/>
  <c r="N26" i="8"/>
  <c r="M26" i="8"/>
  <c r="F26" i="8"/>
  <c r="P26" i="8" s="1"/>
  <c r="T26" i="8" s="1"/>
  <c r="N25" i="8"/>
  <c r="M25" i="8"/>
  <c r="F25" i="8"/>
  <c r="H25" i="8" s="1"/>
  <c r="O25" i="8" s="1"/>
  <c r="N24" i="8"/>
  <c r="M24" i="8"/>
  <c r="F24" i="8"/>
  <c r="P24" i="8" s="1"/>
  <c r="T24" i="8" s="1"/>
  <c r="N23" i="8"/>
  <c r="M23" i="8"/>
  <c r="F23" i="8"/>
  <c r="H23" i="8" s="1"/>
  <c r="O23" i="8" s="1"/>
  <c r="N22" i="8"/>
  <c r="M22" i="8"/>
  <c r="F22" i="8"/>
  <c r="N21" i="8"/>
  <c r="M21" i="8"/>
  <c r="F21" i="8"/>
  <c r="H21" i="8" s="1"/>
  <c r="O21" i="8" s="1"/>
  <c r="N20" i="8"/>
  <c r="M20" i="8"/>
  <c r="F20" i="8"/>
  <c r="T20" i="8" s="1"/>
  <c r="T33" i="8" s="1"/>
  <c r="N19" i="8"/>
  <c r="M19" i="8"/>
  <c r="F19" i="8"/>
  <c r="H19" i="8" s="1"/>
  <c r="O19" i="8" s="1"/>
  <c r="N18" i="8"/>
  <c r="M18" i="8"/>
  <c r="F18" i="8"/>
  <c r="N17" i="8"/>
  <c r="M17" i="8"/>
  <c r="F17" i="8"/>
  <c r="H17" i="8" s="1"/>
  <c r="O17" i="8" s="1"/>
  <c r="T16" i="8"/>
  <c r="N16" i="8"/>
  <c r="M16" i="8"/>
  <c r="F16" i="8"/>
  <c r="P16" i="8" s="1"/>
  <c r="N15" i="8"/>
  <c r="M15" i="8"/>
  <c r="F15" i="8"/>
  <c r="P15" i="8" s="1"/>
  <c r="T15" i="8" s="1"/>
  <c r="N14" i="8"/>
  <c r="M14" i="8"/>
  <c r="F14" i="8"/>
  <c r="P13" i="8"/>
  <c r="T13" i="8" s="1"/>
  <c r="N13" i="8"/>
  <c r="M13" i="8"/>
  <c r="F13" i="8"/>
  <c r="H13" i="8" s="1"/>
  <c r="O13" i="8" s="1"/>
  <c r="N12" i="8"/>
  <c r="M12" i="8"/>
  <c r="F12" i="8"/>
  <c r="P12" i="8" s="1"/>
  <c r="T12" i="8" s="1"/>
  <c r="N11" i="8"/>
  <c r="M11" i="8"/>
  <c r="F11" i="8"/>
  <c r="H11" i="8" s="1"/>
  <c r="O11" i="8" s="1"/>
  <c r="N10" i="8"/>
  <c r="M10" i="8"/>
  <c r="F10" i="8"/>
  <c r="N9" i="8"/>
  <c r="M9" i="8"/>
  <c r="F9" i="8"/>
  <c r="P9" i="8" s="1"/>
  <c r="T9" i="8" s="1"/>
  <c r="N8" i="8"/>
  <c r="M8" i="8"/>
  <c r="F8" i="8"/>
  <c r="P8" i="8" s="1"/>
  <c r="T8" i="8" s="1"/>
  <c r="N7" i="8"/>
  <c r="M7" i="8"/>
  <c r="F7" i="8"/>
  <c r="P7" i="8" s="1"/>
  <c r="T7" i="8" s="1"/>
  <c r="N6" i="8"/>
  <c r="M6" i="8"/>
  <c r="F6" i="8"/>
  <c r="N5" i="8"/>
  <c r="M5" i="8"/>
  <c r="F5" i="8"/>
  <c r="P5" i="8" s="1"/>
  <c r="T5" i="8" s="1"/>
  <c r="N4" i="8"/>
  <c r="M4" i="8"/>
  <c r="F4" i="8"/>
  <c r="P4" i="8" s="1"/>
  <c r="T4" i="8" s="1"/>
  <c r="T34" i="8" l="1"/>
  <c r="T35" i="8" s="1"/>
  <c r="H7" i="8"/>
  <c r="O7" i="8" s="1"/>
  <c r="V4" i="8"/>
  <c r="V33" i="8" s="1"/>
  <c r="V34" i="8" s="1"/>
  <c r="H9" i="8"/>
  <c r="O9" i="8" s="1"/>
  <c r="H15" i="8"/>
  <c r="O15" i="8" s="1"/>
  <c r="P17" i="8"/>
  <c r="P19" i="8"/>
  <c r="P21" i="8"/>
  <c r="P23" i="8"/>
  <c r="P25" i="8"/>
  <c r="P27" i="8"/>
  <c r="P29" i="8"/>
  <c r="P31" i="8"/>
  <c r="P11" i="8"/>
  <c r="H5" i="8"/>
  <c r="O5" i="8" s="1"/>
  <c r="P10" i="8"/>
  <c r="H10" i="8"/>
  <c r="O10" i="8" s="1"/>
  <c r="P18" i="8"/>
  <c r="H18" i="8"/>
  <c r="O18" i="8" s="1"/>
  <c r="P6" i="8"/>
  <c r="H6" i="8"/>
  <c r="O6" i="8" s="1"/>
  <c r="P14" i="8"/>
  <c r="H14" i="8"/>
  <c r="O14" i="8" s="1"/>
  <c r="P22" i="8"/>
  <c r="H22" i="8"/>
  <c r="O22" i="8" s="1"/>
  <c r="H4" i="8"/>
  <c r="O4" i="8" s="1"/>
  <c r="H8" i="8"/>
  <c r="O8" i="8" s="1"/>
  <c r="H12" i="8"/>
  <c r="O12" i="8" s="1"/>
  <c r="H16" i="8"/>
  <c r="O16" i="8" s="1"/>
  <c r="H20" i="8"/>
  <c r="O20" i="8" s="1"/>
  <c r="H24" i="8"/>
  <c r="O24" i="8" s="1"/>
  <c r="H28" i="8"/>
  <c r="O28" i="8" s="1"/>
  <c r="H26" i="8"/>
  <c r="O26" i="8" s="1"/>
  <c r="H30" i="8"/>
  <c r="O30" i="8" s="1"/>
  <c r="V35" i="8" l="1"/>
  <c r="T27" i="8"/>
  <c r="T19" i="8"/>
  <c r="T14" i="8"/>
  <c r="T18" i="8"/>
  <c r="T11" i="8"/>
  <c r="T25" i="8"/>
  <c r="T17" i="8"/>
  <c r="T31" i="8"/>
  <c r="T23" i="8"/>
  <c r="T22" i="8"/>
  <c r="T6" i="8"/>
  <c r="T10" i="8"/>
  <c r="T29" i="8"/>
  <c r="T21" i="8"/>
  <c r="P33" i="8"/>
  <c r="P34" i="8" l="1"/>
  <c r="P35" i="8" s="1"/>
</calcChain>
</file>

<file path=xl/sharedStrings.xml><?xml version="1.0" encoding="utf-8"?>
<sst xmlns="http://schemas.openxmlformats.org/spreadsheetml/2006/main" count="84" uniqueCount="56">
  <si>
    <t>Μ.Μ.</t>
  </si>
  <si>
    <t>Α/Α</t>
  </si>
  <si>
    <t>ΤΕΜ</t>
  </si>
  <si>
    <t>ΡΟΥΛΕΜΑΝ ΤΡΟΧΟΥ</t>
  </si>
  <si>
    <t>ΣΕΤ</t>
  </si>
  <si>
    <t>ΑΝΤΑΛΛΑΚΤΙΚΑ/EΡΓΑΣΙΑ</t>
  </si>
  <si>
    <t>JCB</t>
  </si>
  <si>
    <t>ΡΟΥΛΕΜΑΝ ΠΗΝΙΟΥ</t>
  </si>
  <si>
    <t>ΤΣΙΜΟΥΧΑ ΠΗΝΙΟΥ</t>
  </si>
  <si>
    <t>ΣΥΝΔΕΣΜΟΣ ΣΤΑΥΡΟΥ</t>
  </si>
  <si>
    <t>ΠΑΞΙΜΑΔΙ ΠΗΝΙΟΥ</t>
  </si>
  <si>
    <t>ΡΟΔΕΛΑ ΔΙΑΦΟΡΙΚΟΥ</t>
  </si>
  <si>
    <t>ΠΕΙΡΟΣ ΑΠΌ ΠΛΑΝΗΤΕΣ ΔΟΡΥΦΟΡΟΥΣ</t>
  </si>
  <si>
    <t xml:space="preserve">ΡΟΔΕΛΑ ΘΡΩΣ ΔΙΑΦΟΡΙΚΟΥ </t>
  </si>
  <si>
    <t>ΡΟΥΛΕΜΑΝ ΚΟΡΩΝΑΣ</t>
  </si>
  <si>
    <t>ΡΟΥΛΕΜΑΝ ΓΡΑΝΑΖΙΟΥ</t>
  </si>
  <si>
    <t>ΕΛΑΣΤΙΚΟΣ ΔΑΚΤΥΛΙΟΣ</t>
  </si>
  <si>
    <t>ΤΣΙΜΟΥΧΑ ΤΡΟΧΟΥ</t>
  </si>
  <si>
    <t>ΤΣΙΜΟΥΧΑ ΕΜΒΟΛΟΥ ΦΡΕΝΩΝ ΜΙΚΡΗ</t>
  </si>
  <si>
    <t>ΤΣΙΜΟΥΧΑ ΕΜΒΟΛΟΥ ΦΡΕΝΩΝ</t>
  </si>
  <si>
    <t>ΔΙΣΚΟΣ ΦΡΕΝΩΝ ΜΕΤΑΛΛΙΚΟΣ</t>
  </si>
  <si>
    <t>ΔΙΣΚΟΣ ΦΡΕΝΩΝ ΦΙΜΠΕΡ</t>
  </si>
  <si>
    <t>ΦΙΛΤΡΟ ΑΕΡΟΣ ΕΞΩΤΕΡΙΚΟ AF4892</t>
  </si>
  <si>
    <t>ΦΙΛΤΡΟ ΑΕΡΟΣ ΕΣΩΤΕΡΙΚΟ AF4103</t>
  </si>
  <si>
    <t>ΦΙΛΤΡΟ ΥΔΡΑΥΛΙΚΟΥ 581/06301</t>
  </si>
  <si>
    <t>ΛΑΣΤΙΧΟ Σ ΦΙΛ ΥΔΡ/ΚΟΥ 581/05602 13606</t>
  </si>
  <si>
    <t>ΛΑΔΙ DIESEL EVASION SAE 20W/50 25LT</t>
  </si>
  <si>
    <t>ΛΑΔΙ MARTIN ISO68  25LT</t>
  </si>
  <si>
    <t>ΛΑΔΙ TRATTTORE T9 SAE 10W/30 25LT</t>
  </si>
  <si>
    <t xml:space="preserve">ΣΕΤ ΤΣΙΜ 991/00036 ΤΙΜ </t>
  </si>
  <si>
    <t>ΣΕΤ ΤΣΙΜ 991/00127 50Χ90 INTER</t>
  </si>
  <si>
    <t>ΔΑΚΤΥΛΙΔΙ ΒΑΚ 3C ΜΙΚΡΟ 1208/0015</t>
  </si>
  <si>
    <t>ΕΛΑΣΤΙΚΟΣ ΣΩΛΗΝΑΣ ΠΙΕΣΕΩΣ ΜΕ ΡΑΚΟΡ ΚΟΜΠΛΕ</t>
  </si>
  <si>
    <t>ΣΥΝΟΛΟ</t>
  </si>
  <si>
    <t>ΚΟΣΤΟΣ ΕΡΓΑΤΟΩΡΑΣ</t>
  </si>
  <si>
    <t>ΗΡΑΚΛΕΙΟ</t>
  </si>
  <si>
    <t xml:space="preserve"> Ποσότητα Α+Β</t>
  </si>
  <si>
    <t>ΧΑΝΙΑ 2020</t>
  </si>
  <si>
    <t>ΧΑΝΙΑ 2021</t>
  </si>
  <si>
    <t>ΣΥΝΟΛΟ ΧΑΝΙΑ</t>
  </si>
  <si>
    <t>ΗΡΑΚΛΕΙΟ 2020</t>
  </si>
  <si>
    <t>ΗΡΑΚΛΕΙΟ 2021</t>
  </si>
  <si>
    <t>ΣΥΝΟΛΟ ΗΡΑΚΛΕΙΟ</t>
  </si>
  <si>
    <t>ΣΥΝΟΛΟ Α+Β</t>
  </si>
  <si>
    <t xml:space="preserve">ΧΑΝΙΑ </t>
  </si>
  <si>
    <t>ΩΡΑΣ</t>
  </si>
  <si>
    <t>ΗΡΑΚΛΕΙΟ  Β</t>
  </si>
  <si>
    <t>Ποσότητες</t>
  </si>
  <si>
    <t>Προύπολογισμός ευρώ προ ΦΠΑ</t>
  </si>
  <si>
    <t>ΣΥΝΟΛΙΚΟ ΚΟΣΤΟΣ ΜΕΤΑ ΤΗΝ ΕΚΠΤΩΣΗ</t>
  </si>
  <si>
    <t>ΣΥΝΟΛΟ ΜΕ ΦΠΑ</t>
  </si>
  <si>
    <t>ΟΙΚΟΝΟΜΙΚΗ ΠΡΟΣΦΟΡΑ ΠΟΣΟΣΤΟ ΕΚΠΤΩΣΗΣ %</t>
  </si>
  <si>
    <t>ΣΥΝΟΛΟ ΠΡΟ ΦΠΑ</t>
  </si>
  <si>
    <t>ΤΜΗΜΑ ΙΙΙ ΧΑΝΙΑ  (JCB)</t>
  </si>
  <si>
    <t>Kόστος ανά TEMAXIO/ΣΕΤ</t>
  </si>
  <si>
    <t>ΦΠΑ 24 %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</si>
</sst>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10.5"/>
      <color theme="1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4" fontId="0" fillId="0" borderId="1" xfId="0" applyNumberFormat="1" applyBorder="1"/>
    <xf numFmtId="4" fontId="2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4" fontId="3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/>
    <xf numFmtId="4" fontId="3" fillId="3" borderId="5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7" xfId="0" applyBorder="1" applyAlignment="1"/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="85" zoomScaleNormal="85" workbookViewId="0">
      <pane ySplit="3" topLeftCell="A4" activePane="bottomLeft" state="frozen"/>
      <selection pane="bottomLeft" activeCell="AH30" sqref="AH30"/>
    </sheetView>
  </sheetViews>
  <sheetFormatPr defaultRowHeight="15" x14ac:dyDescent="0.25"/>
  <cols>
    <col min="1" max="1" width="5" customWidth="1"/>
    <col min="3" max="3" width="29.42578125" customWidth="1"/>
    <col min="4" max="4" width="8.42578125" bestFit="1" customWidth="1"/>
    <col min="5" max="5" width="15" customWidth="1"/>
    <col min="6" max="6" width="10.42578125" customWidth="1"/>
    <col min="7" max="7" width="6.85546875" style="3" customWidth="1"/>
    <col min="8" max="8" width="6.5703125" style="3" customWidth="1"/>
    <col min="9" max="9" width="13.7109375" hidden="1" customWidth="1"/>
    <col min="10" max="10" width="8.28515625" hidden="1" customWidth="1"/>
    <col min="11" max="11" width="7.42578125" hidden="1" customWidth="1"/>
    <col min="12" max="13" width="14" hidden="1" customWidth="1"/>
    <col min="14" max="14" width="9.85546875" customWidth="1"/>
    <col min="15" max="15" width="10" style="3" customWidth="1"/>
    <col min="16" max="16" width="9.7109375" customWidth="1"/>
    <col min="17" max="20" width="14" hidden="1" customWidth="1"/>
    <col min="21" max="21" width="16" customWidth="1"/>
    <col min="22" max="22" width="16.85546875" customWidth="1"/>
  </cols>
  <sheetData>
    <row r="1" spans="1:22" ht="21.75" customHeight="1" x14ac:dyDescent="0.2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6.25" customHeight="1" x14ac:dyDescent="0.25">
      <c r="A2" s="15"/>
      <c r="B2" s="15"/>
      <c r="C2" s="15"/>
      <c r="D2" s="15"/>
      <c r="E2" s="16"/>
      <c r="F2" s="44" t="s">
        <v>47</v>
      </c>
      <c r="G2" s="44"/>
      <c r="H2" s="44"/>
      <c r="I2" s="44" t="s">
        <v>35</v>
      </c>
      <c r="J2" s="44"/>
      <c r="K2" s="44"/>
      <c r="L2" s="16"/>
      <c r="M2" s="16"/>
      <c r="N2" s="44" t="s">
        <v>48</v>
      </c>
      <c r="O2" s="44"/>
      <c r="P2" s="44"/>
      <c r="Q2" s="44" t="s">
        <v>35</v>
      </c>
      <c r="R2" s="44"/>
      <c r="S2" s="44"/>
      <c r="T2" s="16"/>
      <c r="U2" s="38" t="s">
        <v>51</v>
      </c>
      <c r="V2" s="40" t="s">
        <v>49</v>
      </c>
    </row>
    <row r="3" spans="1:22" ht="34.5" customHeight="1" x14ac:dyDescent="0.25">
      <c r="A3" s="15"/>
      <c r="B3" s="9" t="s">
        <v>1</v>
      </c>
      <c r="C3" s="10" t="s">
        <v>5</v>
      </c>
      <c r="D3" s="9" t="s">
        <v>0</v>
      </c>
      <c r="E3" s="11" t="s">
        <v>54</v>
      </c>
      <c r="F3" s="9" t="s">
        <v>44</v>
      </c>
      <c r="G3" s="12">
        <v>2020</v>
      </c>
      <c r="H3" s="12">
        <v>2021</v>
      </c>
      <c r="I3" s="9" t="s">
        <v>46</v>
      </c>
      <c r="J3" s="9">
        <v>2020</v>
      </c>
      <c r="K3" s="9">
        <v>2021</v>
      </c>
      <c r="L3" s="9" t="s">
        <v>36</v>
      </c>
      <c r="M3" s="9" t="s">
        <v>43</v>
      </c>
      <c r="N3" s="9" t="s">
        <v>37</v>
      </c>
      <c r="O3" s="12" t="s">
        <v>38</v>
      </c>
      <c r="P3" s="9" t="s">
        <v>39</v>
      </c>
      <c r="Q3" s="9" t="s">
        <v>40</v>
      </c>
      <c r="R3" s="9" t="s">
        <v>41</v>
      </c>
      <c r="S3" s="9" t="s">
        <v>42</v>
      </c>
      <c r="T3" s="9" t="s">
        <v>33</v>
      </c>
      <c r="U3" s="39"/>
      <c r="V3" s="39"/>
    </row>
    <row r="4" spans="1:22" x14ac:dyDescent="0.25">
      <c r="A4" s="35" t="s">
        <v>6</v>
      </c>
      <c r="B4" s="8">
        <v>1</v>
      </c>
      <c r="C4" s="1" t="s">
        <v>7</v>
      </c>
      <c r="D4" s="5" t="s">
        <v>2</v>
      </c>
      <c r="E4" s="4">
        <v>44.5</v>
      </c>
      <c r="F4" s="5">
        <f>L4</f>
        <v>2</v>
      </c>
      <c r="G4" s="5">
        <v>1</v>
      </c>
      <c r="H4" s="5">
        <f>F4-G4</f>
        <v>1</v>
      </c>
      <c r="I4" s="6"/>
      <c r="J4" s="6"/>
      <c r="K4" s="6"/>
      <c r="L4" s="5">
        <v>2</v>
      </c>
      <c r="M4" s="2">
        <f t="shared" ref="M4:M9" si="0">L4*E4</f>
        <v>89</v>
      </c>
      <c r="N4" s="5">
        <f>G4*E4</f>
        <v>44.5</v>
      </c>
      <c r="O4" s="5">
        <f>H4*E4</f>
        <v>44.5</v>
      </c>
      <c r="P4" s="7">
        <f>E4*F4</f>
        <v>89</v>
      </c>
      <c r="Q4" s="6"/>
      <c r="R4" s="6"/>
      <c r="S4" s="6"/>
      <c r="T4" s="7">
        <f>P4</f>
        <v>89</v>
      </c>
      <c r="U4" s="41">
        <v>0.5</v>
      </c>
      <c r="V4" s="22">
        <f>(1-U4)*P4</f>
        <v>44.5</v>
      </c>
    </row>
    <row r="5" spans="1:22" x14ac:dyDescent="0.25">
      <c r="A5" s="35"/>
      <c r="B5" s="8">
        <v>2</v>
      </c>
      <c r="C5" s="1" t="s">
        <v>8</v>
      </c>
      <c r="D5" s="5" t="s">
        <v>2</v>
      </c>
      <c r="E5" s="4">
        <v>27</v>
      </c>
      <c r="F5" s="5">
        <f t="shared" ref="F5:F31" si="1">L5</f>
        <v>2</v>
      </c>
      <c r="G5" s="5">
        <v>1</v>
      </c>
      <c r="H5" s="5">
        <f t="shared" ref="H5:H31" si="2">F5-G5</f>
        <v>1</v>
      </c>
      <c r="I5" s="6"/>
      <c r="J5" s="6"/>
      <c r="K5" s="6"/>
      <c r="L5" s="5">
        <v>2</v>
      </c>
      <c r="M5" s="2">
        <f t="shared" si="0"/>
        <v>54</v>
      </c>
      <c r="N5" s="5">
        <f t="shared" ref="N5:N32" si="3">G5*E5</f>
        <v>27</v>
      </c>
      <c r="O5" s="5">
        <f t="shared" ref="O5:O32" si="4">H5*E5</f>
        <v>27</v>
      </c>
      <c r="P5" s="5">
        <f t="shared" ref="P5:P32" si="5">E5*F5</f>
        <v>54</v>
      </c>
      <c r="Q5" s="6"/>
      <c r="R5" s="6"/>
      <c r="S5" s="6"/>
      <c r="T5" s="5">
        <f t="shared" ref="T5:T32" si="6">P5</f>
        <v>54</v>
      </c>
      <c r="U5" s="42"/>
      <c r="V5" s="22">
        <f>(1-U4)*P5</f>
        <v>27</v>
      </c>
    </row>
    <row r="6" spans="1:22" x14ac:dyDescent="0.25">
      <c r="A6" s="35"/>
      <c r="B6" s="8">
        <v>3</v>
      </c>
      <c r="C6" s="1" t="s">
        <v>9</v>
      </c>
      <c r="D6" s="5" t="s">
        <v>2</v>
      </c>
      <c r="E6" s="4">
        <v>181.46</v>
      </c>
      <c r="F6" s="5">
        <f t="shared" si="1"/>
        <v>1</v>
      </c>
      <c r="G6" s="5">
        <v>1</v>
      </c>
      <c r="H6" s="5">
        <f t="shared" si="2"/>
        <v>0</v>
      </c>
      <c r="I6" s="6"/>
      <c r="J6" s="6"/>
      <c r="K6" s="6"/>
      <c r="L6" s="5">
        <v>1</v>
      </c>
      <c r="M6" s="2">
        <f t="shared" si="0"/>
        <v>181.46</v>
      </c>
      <c r="N6" s="5">
        <f t="shared" si="3"/>
        <v>181.46</v>
      </c>
      <c r="O6" s="5">
        <f t="shared" si="4"/>
        <v>0</v>
      </c>
      <c r="P6" s="5">
        <f t="shared" si="5"/>
        <v>181.46</v>
      </c>
      <c r="Q6" s="6"/>
      <c r="R6" s="6"/>
      <c r="S6" s="6"/>
      <c r="T6" s="5">
        <f t="shared" si="6"/>
        <v>181.46</v>
      </c>
      <c r="U6" s="42"/>
      <c r="V6" s="22">
        <f>(1-U4)*P6</f>
        <v>90.73</v>
      </c>
    </row>
    <row r="7" spans="1:22" x14ac:dyDescent="0.25">
      <c r="A7" s="35"/>
      <c r="B7" s="8">
        <v>4</v>
      </c>
      <c r="C7" s="1" t="s">
        <v>10</v>
      </c>
      <c r="D7" s="5" t="s">
        <v>2</v>
      </c>
      <c r="E7" s="4">
        <v>11.5</v>
      </c>
      <c r="F7" s="5">
        <f t="shared" si="1"/>
        <v>2</v>
      </c>
      <c r="G7" s="5">
        <v>1</v>
      </c>
      <c r="H7" s="5">
        <f t="shared" si="2"/>
        <v>1</v>
      </c>
      <c r="I7" s="6"/>
      <c r="J7" s="6"/>
      <c r="K7" s="6"/>
      <c r="L7" s="5">
        <v>2</v>
      </c>
      <c r="M7" s="2">
        <f t="shared" si="0"/>
        <v>23</v>
      </c>
      <c r="N7" s="5">
        <f t="shared" si="3"/>
        <v>11.5</v>
      </c>
      <c r="O7" s="5">
        <f t="shared" si="4"/>
        <v>11.5</v>
      </c>
      <c r="P7" s="5">
        <f t="shared" si="5"/>
        <v>23</v>
      </c>
      <c r="Q7" s="6"/>
      <c r="R7" s="6"/>
      <c r="S7" s="6"/>
      <c r="T7" s="5">
        <f t="shared" si="6"/>
        <v>23</v>
      </c>
      <c r="U7" s="42"/>
      <c r="V7" s="22">
        <f>(1-U4)*P7</f>
        <v>11.5</v>
      </c>
    </row>
    <row r="8" spans="1:22" x14ac:dyDescent="0.25">
      <c r="A8" s="35"/>
      <c r="B8" s="8">
        <v>5</v>
      </c>
      <c r="C8" s="1" t="s">
        <v>11</v>
      </c>
      <c r="D8" s="5" t="s">
        <v>2</v>
      </c>
      <c r="E8" s="4">
        <v>8</v>
      </c>
      <c r="F8" s="5">
        <f t="shared" si="1"/>
        <v>4</v>
      </c>
      <c r="G8" s="5">
        <v>2</v>
      </c>
      <c r="H8" s="5">
        <f t="shared" si="2"/>
        <v>2</v>
      </c>
      <c r="I8" s="6"/>
      <c r="J8" s="6"/>
      <c r="K8" s="6"/>
      <c r="L8" s="5">
        <v>4</v>
      </c>
      <c r="M8" s="2">
        <f t="shared" si="0"/>
        <v>32</v>
      </c>
      <c r="N8" s="5">
        <f t="shared" si="3"/>
        <v>16</v>
      </c>
      <c r="O8" s="5">
        <f t="shared" si="4"/>
        <v>16</v>
      </c>
      <c r="P8" s="5">
        <f t="shared" si="5"/>
        <v>32</v>
      </c>
      <c r="Q8" s="6"/>
      <c r="R8" s="6"/>
      <c r="S8" s="6"/>
      <c r="T8" s="5">
        <f t="shared" si="6"/>
        <v>32</v>
      </c>
      <c r="U8" s="42"/>
      <c r="V8" s="22">
        <f>(1-U4)*P8</f>
        <v>16</v>
      </c>
    </row>
    <row r="9" spans="1:22" x14ac:dyDescent="0.25">
      <c r="A9" s="35"/>
      <c r="B9" s="8">
        <v>6</v>
      </c>
      <c r="C9" s="1" t="s">
        <v>12</v>
      </c>
      <c r="D9" s="5" t="s">
        <v>2</v>
      </c>
      <c r="E9" s="4">
        <v>13.15</v>
      </c>
      <c r="F9" s="5">
        <f t="shared" si="1"/>
        <v>4</v>
      </c>
      <c r="G9" s="5">
        <v>4</v>
      </c>
      <c r="H9" s="5">
        <f t="shared" si="2"/>
        <v>0</v>
      </c>
      <c r="I9" s="6"/>
      <c r="J9" s="6"/>
      <c r="K9" s="6"/>
      <c r="L9" s="5">
        <v>4</v>
      </c>
      <c r="M9" s="2">
        <f t="shared" si="0"/>
        <v>52.6</v>
      </c>
      <c r="N9" s="5">
        <f t="shared" si="3"/>
        <v>52.6</v>
      </c>
      <c r="O9" s="5">
        <f t="shared" si="4"/>
        <v>0</v>
      </c>
      <c r="P9" s="5">
        <f t="shared" si="5"/>
        <v>52.6</v>
      </c>
      <c r="Q9" s="6"/>
      <c r="R9" s="6"/>
      <c r="S9" s="6"/>
      <c r="T9" s="5">
        <f t="shared" si="6"/>
        <v>52.6</v>
      </c>
      <c r="U9" s="42"/>
      <c r="V9" s="22">
        <f>(1-U4)*P9</f>
        <v>26.3</v>
      </c>
    </row>
    <row r="10" spans="1:22" x14ac:dyDescent="0.25">
      <c r="A10" s="35"/>
      <c r="B10" s="8">
        <v>7</v>
      </c>
      <c r="C10" s="1" t="s">
        <v>13</v>
      </c>
      <c r="D10" s="5" t="s">
        <v>2</v>
      </c>
      <c r="E10" s="4">
        <v>6</v>
      </c>
      <c r="F10" s="5">
        <f t="shared" si="1"/>
        <v>8</v>
      </c>
      <c r="G10" s="5">
        <v>2</v>
      </c>
      <c r="H10" s="5">
        <f t="shared" si="2"/>
        <v>6</v>
      </c>
      <c r="I10" s="6"/>
      <c r="J10" s="6"/>
      <c r="K10" s="6"/>
      <c r="L10" s="5">
        <v>8</v>
      </c>
      <c r="M10" s="2">
        <f t="shared" ref="M10:M32" si="7">L10*E10</f>
        <v>48</v>
      </c>
      <c r="N10" s="5">
        <f t="shared" si="3"/>
        <v>12</v>
      </c>
      <c r="O10" s="5">
        <f t="shared" si="4"/>
        <v>36</v>
      </c>
      <c r="P10" s="5">
        <f t="shared" si="5"/>
        <v>48</v>
      </c>
      <c r="Q10" s="6"/>
      <c r="R10" s="6"/>
      <c r="S10" s="6"/>
      <c r="T10" s="5">
        <f t="shared" si="6"/>
        <v>48</v>
      </c>
      <c r="U10" s="42"/>
      <c r="V10" s="22">
        <f>(1-U4)*P10</f>
        <v>24</v>
      </c>
    </row>
    <row r="11" spans="1:22" x14ac:dyDescent="0.25">
      <c r="A11" s="35"/>
      <c r="B11" s="8">
        <v>8</v>
      </c>
      <c r="C11" s="1" t="s">
        <v>14</v>
      </c>
      <c r="D11" s="5" t="s">
        <v>2</v>
      </c>
      <c r="E11" s="4">
        <v>95.28</v>
      </c>
      <c r="F11" s="5">
        <f t="shared" si="1"/>
        <v>4</v>
      </c>
      <c r="G11" s="5">
        <v>2</v>
      </c>
      <c r="H11" s="5">
        <f t="shared" si="2"/>
        <v>2</v>
      </c>
      <c r="I11" s="6"/>
      <c r="J11" s="6"/>
      <c r="K11" s="6"/>
      <c r="L11" s="5">
        <v>4</v>
      </c>
      <c r="M11" s="2">
        <f t="shared" si="7"/>
        <v>381.12</v>
      </c>
      <c r="N11" s="5">
        <f t="shared" si="3"/>
        <v>190.56</v>
      </c>
      <c r="O11" s="5">
        <f t="shared" si="4"/>
        <v>190.56</v>
      </c>
      <c r="P11" s="5">
        <f t="shared" si="5"/>
        <v>381.12</v>
      </c>
      <c r="Q11" s="6"/>
      <c r="R11" s="6"/>
      <c r="S11" s="6"/>
      <c r="T11" s="5">
        <f t="shared" si="6"/>
        <v>381.12</v>
      </c>
      <c r="U11" s="42"/>
      <c r="V11" s="22">
        <f>(1-U4)*P11</f>
        <v>190.56</v>
      </c>
    </row>
    <row r="12" spans="1:22" x14ac:dyDescent="0.25">
      <c r="A12" s="35"/>
      <c r="B12" s="8">
        <v>9</v>
      </c>
      <c r="C12" s="1" t="s">
        <v>7</v>
      </c>
      <c r="D12" s="5" t="s">
        <v>2</v>
      </c>
      <c r="E12" s="4">
        <v>80</v>
      </c>
      <c r="F12" s="5">
        <f t="shared" si="1"/>
        <v>2</v>
      </c>
      <c r="G12" s="5">
        <v>1</v>
      </c>
      <c r="H12" s="5">
        <f t="shared" si="2"/>
        <v>1</v>
      </c>
      <c r="I12" s="6"/>
      <c r="J12" s="6"/>
      <c r="K12" s="6"/>
      <c r="L12" s="5">
        <v>2</v>
      </c>
      <c r="M12" s="2">
        <f t="shared" si="7"/>
        <v>160</v>
      </c>
      <c r="N12" s="5">
        <f t="shared" si="3"/>
        <v>80</v>
      </c>
      <c r="O12" s="5">
        <f t="shared" si="4"/>
        <v>80</v>
      </c>
      <c r="P12" s="5">
        <f t="shared" si="5"/>
        <v>160</v>
      </c>
      <c r="Q12" s="6"/>
      <c r="R12" s="6"/>
      <c r="S12" s="6"/>
      <c r="T12" s="5">
        <f t="shared" si="6"/>
        <v>160</v>
      </c>
      <c r="U12" s="42"/>
      <c r="V12" s="22">
        <f>(1-U4)*P12</f>
        <v>80</v>
      </c>
    </row>
    <row r="13" spans="1:22" x14ac:dyDescent="0.25">
      <c r="A13" s="35"/>
      <c r="B13" s="8">
        <v>10</v>
      </c>
      <c r="C13" s="1" t="s">
        <v>15</v>
      </c>
      <c r="D13" s="5" t="s">
        <v>2</v>
      </c>
      <c r="E13" s="4">
        <v>21</v>
      </c>
      <c r="F13" s="5">
        <f t="shared" si="1"/>
        <v>8</v>
      </c>
      <c r="G13" s="5">
        <v>4</v>
      </c>
      <c r="H13" s="5">
        <f t="shared" si="2"/>
        <v>4</v>
      </c>
      <c r="I13" s="6"/>
      <c r="J13" s="6"/>
      <c r="K13" s="6"/>
      <c r="L13" s="5">
        <v>8</v>
      </c>
      <c r="M13" s="2">
        <f t="shared" si="7"/>
        <v>168</v>
      </c>
      <c r="N13" s="5">
        <f t="shared" si="3"/>
        <v>84</v>
      </c>
      <c r="O13" s="5">
        <f t="shared" si="4"/>
        <v>84</v>
      </c>
      <c r="P13" s="5">
        <f t="shared" si="5"/>
        <v>168</v>
      </c>
      <c r="Q13" s="6"/>
      <c r="R13" s="6"/>
      <c r="S13" s="6"/>
      <c r="T13" s="5">
        <f t="shared" si="6"/>
        <v>168</v>
      </c>
      <c r="U13" s="42"/>
      <c r="V13" s="22">
        <f>(1-U4)*P13</f>
        <v>84</v>
      </c>
    </row>
    <row r="14" spans="1:22" x14ac:dyDescent="0.25">
      <c r="A14" s="35"/>
      <c r="B14" s="8">
        <v>11</v>
      </c>
      <c r="C14" s="1" t="s">
        <v>16</v>
      </c>
      <c r="D14" s="5" t="s">
        <v>2</v>
      </c>
      <c r="E14" s="4">
        <v>6</v>
      </c>
      <c r="F14" s="5">
        <f t="shared" si="1"/>
        <v>4</v>
      </c>
      <c r="G14" s="5">
        <v>2</v>
      </c>
      <c r="H14" s="5">
        <f t="shared" si="2"/>
        <v>2</v>
      </c>
      <c r="I14" s="6"/>
      <c r="J14" s="6"/>
      <c r="K14" s="6"/>
      <c r="L14" s="5">
        <v>4</v>
      </c>
      <c r="M14" s="2">
        <f t="shared" si="7"/>
        <v>24</v>
      </c>
      <c r="N14" s="5">
        <f t="shared" si="3"/>
        <v>12</v>
      </c>
      <c r="O14" s="5">
        <f t="shared" si="4"/>
        <v>12</v>
      </c>
      <c r="P14" s="5">
        <f t="shared" si="5"/>
        <v>24</v>
      </c>
      <c r="Q14" s="6"/>
      <c r="R14" s="6"/>
      <c r="S14" s="6"/>
      <c r="T14" s="5">
        <f t="shared" si="6"/>
        <v>24</v>
      </c>
      <c r="U14" s="42"/>
      <c r="V14" s="22">
        <f>(1-U4)*P14</f>
        <v>12</v>
      </c>
    </row>
    <row r="15" spans="1:22" x14ac:dyDescent="0.25">
      <c r="A15" s="35"/>
      <c r="B15" s="8">
        <v>12</v>
      </c>
      <c r="C15" s="1" t="s">
        <v>17</v>
      </c>
      <c r="D15" s="5" t="s">
        <v>2</v>
      </c>
      <c r="E15" s="4">
        <v>39</v>
      </c>
      <c r="F15" s="5">
        <f t="shared" si="1"/>
        <v>2</v>
      </c>
      <c r="G15" s="5">
        <v>1</v>
      </c>
      <c r="H15" s="5">
        <f t="shared" si="2"/>
        <v>1</v>
      </c>
      <c r="I15" s="6"/>
      <c r="J15" s="6"/>
      <c r="K15" s="6"/>
      <c r="L15" s="5">
        <v>2</v>
      </c>
      <c r="M15" s="2">
        <f t="shared" si="7"/>
        <v>78</v>
      </c>
      <c r="N15" s="5">
        <f t="shared" si="3"/>
        <v>39</v>
      </c>
      <c r="O15" s="5">
        <f t="shared" si="4"/>
        <v>39</v>
      </c>
      <c r="P15" s="5">
        <f t="shared" si="5"/>
        <v>78</v>
      </c>
      <c r="Q15" s="6"/>
      <c r="R15" s="6"/>
      <c r="S15" s="6"/>
      <c r="T15" s="5">
        <f t="shared" si="6"/>
        <v>78</v>
      </c>
      <c r="U15" s="42"/>
      <c r="V15" s="22">
        <f>(1-U4)*P15</f>
        <v>39</v>
      </c>
    </row>
    <row r="16" spans="1:22" x14ac:dyDescent="0.25">
      <c r="A16" s="35"/>
      <c r="B16" s="8">
        <v>13</v>
      </c>
      <c r="C16" s="1" t="s">
        <v>3</v>
      </c>
      <c r="D16" s="5" t="s">
        <v>2</v>
      </c>
      <c r="E16" s="4">
        <v>84.19</v>
      </c>
      <c r="F16" s="5">
        <f t="shared" si="1"/>
        <v>5</v>
      </c>
      <c r="G16" s="5">
        <v>3</v>
      </c>
      <c r="H16" s="5">
        <f t="shared" si="2"/>
        <v>2</v>
      </c>
      <c r="I16" s="6"/>
      <c r="J16" s="6"/>
      <c r="K16" s="6"/>
      <c r="L16" s="5">
        <v>5</v>
      </c>
      <c r="M16" s="2">
        <f t="shared" si="7"/>
        <v>420.95</v>
      </c>
      <c r="N16" s="5">
        <f t="shared" si="3"/>
        <v>252.57</v>
      </c>
      <c r="O16" s="5">
        <f t="shared" si="4"/>
        <v>168.38</v>
      </c>
      <c r="P16" s="5">
        <f t="shared" si="5"/>
        <v>420.95</v>
      </c>
      <c r="Q16" s="6"/>
      <c r="R16" s="6"/>
      <c r="S16" s="6"/>
      <c r="T16" s="5">
        <f t="shared" si="6"/>
        <v>420.95</v>
      </c>
      <c r="U16" s="42"/>
      <c r="V16" s="22">
        <f>(1-U4)*P16</f>
        <v>210.47499999999999</v>
      </c>
    </row>
    <row r="17" spans="1:22" x14ac:dyDescent="0.25">
      <c r="A17" s="35"/>
      <c r="B17" s="8">
        <v>14</v>
      </c>
      <c r="C17" s="1" t="s">
        <v>18</v>
      </c>
      <c r="D17" s="5" t="s">
        <v>2</v>
      </c>
      <c r="E17" s="4">
        <v>12</v>
      </c>
      <c r="F17" s="5">
        <f t="shared" si="1"/>
        <v>5</v>
      </c>
      <c r="G17" s="5">
        <v>3</v>
      </c>
      <c r="H17" s="5">
        <f t="shared" si="2"/>
        <v>2</v>
      </c>
      <c r="I17" s="6"/>
      <c r="J17" s="6"/>
      <c r="K17" s="6"/>
      <c r="L17" s="5">
        <v>5</v>
      </c>
      <c r="M17" s="2">
        <f t="shared" si="7"/>
        <v>60</v>
      </c>
      <c r="N17" s="5">
        <f t="shared" si="3"/>
        <v>36</v>
      </c>
      <c r="O17" s="5">
        <f t="shared" si="4"/>
        <v>24</v>
      </c>
      <c r="P17" s="5">
        <f t="shared" si="5"/>
        <v>60</v>
      </c>
      <c r="Q17" s="6"/>
      <c r="R17" s="6"/>
      <c r="S17" s="6"/>
      <c r="T17" s="5">
        <f t="shared" si="6"/>
        <v>60</v>
      </c>
      <c r="U17" s="42"/>
      <c r="V17" s="22">
        <f>(1-U4)*P17</f>
        <v>30</v>
      </c>
    </row>
    <row r="18" spans="1:22" x14ac:dyDescent="0.25">
      <c r="A18" s="35"/>
      <c r="B18" s="8">
        <v>15</v>
      </c>
      <c r="C18" s="1" t="s">
        <v>19</v>
      </c>
      <c r="D18" s="5" t="s">
        <v>2</v>
      </c>
      <c r="E18" s="4">
        <v>14.3</v>
      </c>
      <c r="F18" s="5">
        <f t="shared" si="1"/>
        <v>5</v>
      </c>
      <c r="G18" s="5">
        <v>3</v>
      </c>
      <c r="H18" s="5">
        <f t="shared" si="2"/>
        <v>2</v>
      </c>
      <c r="I18" s="6"/>
      <c r="J18" s="6"/>
      <c r="K18" s="6"/>
      <c r="L18" s="5">
        <v>5</v>
      </c>
      <c r="M18" s="2">
        <f t="shared" si="7"/>
        <v>71.5</v>
      </c>
      <c r="N18" s="5">
        <f t="shared" si="3"/>
        <v>42.900000000000006</v>
      </c>
      <c r="O18" s="5">
        <f t="shared" si="4"/>
        <v>28.6</v>
      </c>
      <c r="P18" s="5">
        <f t="shared" si="5"/>
        <v>71.5</v>
      </c>
      <c r="Q18" s="6"/>
      <c r="R18" s="6"/>
      <c r="S18" s="6"/>
      <c r="T18" s="5">
        <f t="shared" si="6"/>
        <v>71.5</v>
      </c>
      <c r="U18" s="42"/>
      <c r="V18" s="22">
        <f>(1-U4)*P18</f>
        <v>35.75</v>
      </c>
    </row>
    <row r="19" spans="1:22" x14ac:dyDescent="0.25">
      <c r="A19" s="35"/>
      <c r="B19" s="8">
        <v>16</v>
      </c>
      <c r="C19" s="1" t="s">
        <v>20</v>
      </c>
      <c r="D19" s="5" t="s">
        <v>2</v>
      </c>
      <c r="E19" s="4">
        <v>25.72</v>
      </c>
      <c r="F19" s="5">
        <f t="shared" si="1"/>
        <v>20</v>
      </c>
      <c r="G19" s="5">
        <v>10</v>
      </c>
      <c r="H19" s="5">
        <f t="shared" si="2"/>
        <v>10</v>
      </c>
      <c r="I19" s="6"/>
      <c r="J19" s="6"/>
      <c r="K19" s="6"/>
      <c r="L19" s="5">
        <v>20</v>
      </c>
      <c r="M19" s="2">
        <f t="shared" si="7"/>
        <v>514.4</v>
      </c>
      <c r="N19" s="5">
        <f t="shared" si="3"/>
        <v>257.2</v>
      </c>
      <c r="O19" s="5">
        <f t="shared" si="4"/>
        <v>257.2</v>
      </c>
      <c r="P19" s="5">
        <f t="shared" si="5"/>
        <v>514.4</v>
      </c>
      <c r="Q19" s="6"/>
      <c r="R19" s="6"/>
      <c r="S19" s="6"/>
      <c r="T19" s="5">
        <f t="shared" si="6"/>
        <v>514.4</v>
      </c>
      <c r="U19" s="42"/>
      <c r="V19" s="22">
        <f>(1-U4)*P19</f>
        <v>257.2</v>
      </c>
    </row>
    <row r="20" spans="1:22" x14ac:dyDescent="0.25">
      <c r="A20" s="35"/>
      <c r="B20" s="8">
        <v>17</v>
      </c>
      <c r="C20" s="1" t="s">
        <v>21</v>
      </c>
      <c r="D20" s="5" t="s">
        <v>2</v>
      </c>
      <c r="E20" s="4">
        <v>16.78</v>
      </c>
      <c r="F20" s="5">
        <f t="shared" si="1"/>
        <v>24</v>
      </c>
      <c r="G20" s="5">
        <v>12</v>
      </c>
      <c r="H20" s="5">
        <f t="shared" si="2"/>
        <v>12</v>
      </c>
      <c r="I20" s="6"/>
      <c r="J20" s="6"/>
      <c r="K20" s="6"/>
      <c r="L20" s="5">
        <v>24</v>
      </c>
      <c r="M20" s="2">
        <f t="shared" si="7"/>
        <v>402.72</v>
      </c>
      <c r="N20" s="5">
        <f t="shared" si="3"/>
        <v>201.36</v>
      </c>
      <c r="O20" s="5">
        <f t="shared" si="4"/>
        <v>201.36</v>
      </c>
      <c r="P20" s="5">
        <f t="shared" si="5"/>
        <v>402.72</v>
      </c>
      <c r="Q20" s="6"/>
      <c r="R20" s="6"/>
      <c r="S20" s="6"/>
      <c r="T20" s="5">
        <f t="shared" si="6"/>
        <v>402.72</v>
      </c>
      <c r="U20" s="42"/>
      <c r="V20" s="22">
        <f>(1-U4)*P20</f>
        <v>201.36</v>
      </c>
    </row>
    <row r="21" spans="1:22" x14ac:dyDescent="0.25">
      <c r="A21" s="35"/>
      <c r="B21" s="8">
        <v>18</v>
      </c>
      <c r="C21" s="1" t="s">
        <v>22</v>
      </c>
      <c r="D21" s="5" t="s">
        <v>2</v>
      </c>
      <c r="E21" s="4">
        <v>28.86</v>
      </c>
      <c r="F21" s="5">
        <f t="shared" si="1"/>
        <v>2</v>
      </c>
      <c r="G21" s="5">
        <v>1</v>
      </c>
      <c r="H21" s="5">
        <f t="shared" si="2"/>
        <v>1</v>
      </c>
      <c r="I21" s="6"/>
      <c r="J21" s="6"/>
      <c r="K21" s="6"/>
      <c r="L21" s="5">
        <v>2</v>
      </c>
      <c r="M21" s="2">
        <f t="shared" si="7"/>
        <v>57.72</v>
      </c>
      <c r="N21" s="5">
        <f t="shared" si="3"/>
        <v>28.86</v>
      </c>
      <c r="O21" s="5">
        <f t="shared" si="4"/>
        <v>28.86</v>
      </c>
      <c r="P21" s="5">
        <f t="shared" si="5"/>
        <v>57.72</v>
      </c>
      <c r="Q21" s="6"/>
      <c r="R21" s="6"/>
      <c r="S21" s="6"/>
      <c r="T21" s="5">
        <f t="shared" si="6"/>
        <v>57.72</v>
      </c>
      <c r="U21" s="42"/>
      <c r="V21" s="22">
        <f>(1-U4)*P21</f>
        <v>28.86</v>
      </c>
    </row>
    <row r="22" spans="1:22" x14ac:dyDescent="0.25">
      <c r="A22" s="35"/>
      <c r="B22" s="8">
        <v>19</v>
      </c>
      <c r="C22" s="1" t="s">
        <v>23</v>
      </c>
      <c r="D22" s="5" t="s">
        <v>2</v>
      </c>
      <c r="E22" s="4">
        <v>21.35</v>
      </c>
      <c r="F22" s="5">
        <f t="shared" si="1"/>
        <v>2</v>
      </c>
      <c r="G22" s="5">
        <v>1</v>
      </c>
      <c r="H22" s="5">
        <f t="shared" si="2"/>
        <v>1</v>
      </c>
      <c r="I22" s="6"/>
      <c r="J22" s="6"/>
      <c r="K22" s="6"/>
      <c r="L22" s="5">
        <v>2</v>
      </c>
      <c r="M22" s="2">
        <f t="shared" si="7"/>
        <v>42.7</v>
      </c>
      <c r="N22" s="5">
        <f t="shared" si="3"/>
        <v>21.35</v>
      </c>
      <c r="O22" s="5">
        <f t="shared" si="4"/>
        <v>21.35</v>
      </c>
      <c r="P22" s="5">
        <f t="shared" si="5"/>
        <v>42.7</v>
      </c>
      <c r="Q22" s="6"/>
      <c r="R22" s="6"/>
      <c r="S22" s="6"/>
      <c r="T22" s="5">
        <f t="shared" si="6"/>
        <v>42.7</v>
      </c>
      <c r="U22" s="42"/>
      <c r="V22" s="22">
        <f>(1-U4)*P22</f>
        <v>21.35</v>
      </c>
    </row>
    <row r="23" spans="1:22" x14ac:dyDescent="0.25">
      <c r="A23" s="35"/>
      <c r="B23" s="8">
        <v>20</v>
      </c>
      <c r="C23" s="1" t="s">
        <v>24</v>
      </c>
      <c r="D23" s="5" t="s">
        <v>2</v>
      </c>
      <c r="E23" s="4">
        <v>28.07</v>
      </c>
      <c r="F23" s="5">
        <f t="shared" si="1"/>
        <v>1</v>
      </c>
      <c r="G23" s="5">
        <v>1</v>
      </c>
      <c r="H23" s="5">
        <f t="shared" si="2"/>
        <v>0</v>
      </c>
      <c r="I23" s="6"/>
      <c r="J23" s="6"/>
      <c r="K23" s="6"/>
      <c r="L23" s="5">
        <v>1</v>
      </c>
      <c r="M23" s="2">
        <f t="shared" si="7"/>
        <v>28.07</v>
      </c>
      <c r="N23" s="5">
        <f t="shared" si="3"/>
        <v>28.07</v>
      </c>
      <c r="O23" s="5">
        <f t="shared" si="4"/>
        <v>0</v>
      </c>
      <c r="P23" s="5">
        <f t="shared" si="5"/>
        <v>28.07</v>
      </c>
      <c r="Q23" s="6"/>
      <c r="R23" s="6"/>
      <c r="S23" s="6"/>
      <c r="T23" s="5">
        <f t="shared" si="6"/>
        <v>28.07</v>
      </c>
      <c r="U23" s="42"/>
      <c r="V23" s="22">
        <f>(1-U4)*P23</f>
        <v>14.035</v>
      </c>
    </row>
    <row r="24" spans="1:22" x14ac:dyDescent="0.25">
      <c r="A24" s="35"/>
      <c r="B24" s="8">
        <v>21</v>
      </c>
      <c r="C24" s="1" t="s">
        <v>25</v>
      </c>
      <c r="D24" s="5" t="s">
        <v>2</v>
      </c>
      <c r="E24" s="4">
        <v>1.57</v>
      </c>
      <c r="F24" s="5">
        <f t="shared" si="1"/>
        <v>2</v>
      </c>
      <c r="G24" s="5">
        <v>1</v>
      </c>
      <c r="H24" s="5">
        <f t="shared" si="2"/>
        <v>1</v>
      </c>
      <c r="I24" s="6"/>
      <c r="J24" s="6"/>
      <c r="K24" s="6"/>
      <c r="L24" s="5">
        <v>2</v>
      </c>
      <c r="M24" s="2">
        <f t="shared" si="7"/>
        <v>3.14</v>
      </c>
      <c r="N24" s="5">
        <f t="shared" si="3"/>
        <v>1.57</v>
      </c>
      <c r="O24" s="5">
        <f t="shared" si="4"/>
        <v>1.57</v>
      </c>
      <c r="P24" s="5">
        <f t="shared" si="5"/>
        <v>3.14</v>
      </c>
      <c r="Q24" s="6"/>
      <c r="R24" s="6"/>
      <c r="S24" s="6"/>
      <c r="T24" s="5">
        <f t="shared" si="6"/>
        <v>3.14</v>
      </c>
      <c r="U24" s="42"/>
      <c r="V24" s="22">
        <f>(1-U4)*P24</f>
        <v>1.57</v>
      </c>
    </row>
    <row r="25" spans="1:22" x14ac:dyDescent="0.25">
      <c r="A25" s="35"/>
      <c r="B25" s="8">
        <v>22</v>
      </c>
      <c r="C25" s="1" t="s">
        <v>26</v>
      </c>
      <c r="D25" s="5" t="s">
        <v>2</v>
      </c>
      <c r="E25" s="4">
        <v>64.739999999999995</v>
      </c>
      <c r="F25" s="5">
        <f t="shared" si="1"/>
        <v>3</v>
      </c>
      <c r="G25" s="5">
        <v>2</v>
      </c>
      <c r="H25" s="5">
        <f t="shared" si="2"/>
        <v>1</v>
      </c>
      <c r="I25" s="6"/>
      <c r="J25" s="6"/>
      <c r="K25" s="6"/>
      <c r="L25" s="5">
        <v>3</v>
      </c>
      <c r="M25" s="2">
        <f t="shared" si="7"/>
        <v>194.21999999999997</v>
      </c>
      <c r="N25" s="5">
        <f t="shared" si="3"/>
        <v>129.47999999999999</v>
      </c>
      <c r="O25" s="5">
        <f t="shared" si="4"/>
        <v>64.739999999999995</v>
      </c>
      <c r="P25" s="5">
        <f t="shared" si="5"/>
        <v>194.21999999999997</v>
      </c>
      <c r="Q25" s="6"/>
      <c r="R25" s="6"/>
      <c r="S25" s="6"/>
      <c r="T25" s="5">
        <f t="shared" si="6"/>
        <v>194.21999999999997</v>
      </c>
      <c r="U25" s="42"/>
      <c r="V25" s="22">
        <f>(1-U4)*P25</f>
        <v>97.109999999999985</v>
      </c>
    </row>
    <row r="26" spans="1:22" x14ac:dyDescent="0.25">
      <c r="A26" s="35"/>
      <c r="B26" s="8">
        <v>23</v>
      </c>
      <c r="C26" s="1" t="s">
        <v>27</v>
      </c>
      <c r="D26" s="5" t="s">
        <v>2</v>
      </c>
      <c r="E26" s="4">
        <v>45.24</v>
      </c>
      <c r="F26" s="5">
        <f t="shared" si="1"/>
        <v>3</v>
      </c>
      <c r="G26" s="5">
        <v>2</v>
      </c>
      <c r="H26" s="5">
        <f t="shared" si="2"/>
        <v>1</v>
      </c>
      <c r="I26" s="6"/>
      <c r="J26" s="6"/>
      <c r="K26" s="6"/>
      <c r="L26" s="5">
        <v>3</v>
      </c>
      <c r="M26" s="2">
        <f t="shared" si="7"/>
        <v>135.72</v>
      </c>
      <c r="N26" s="5">
        <f t="shared" si="3"/>
        <v>90.48</v>
      </c>
      <c r="O26" s="5">
        <f t="shared" si="4"/>
        <v>45.24</v>
      </c>
      <c r="P26" s="5">
        <f t="shared" si="5"/>
        <v>135.72</v>
      </c>
      <c r="Q26" s="6"/>
      <c r="R26" s="6"/>
      <c r="S26" s="6"/>
      <c r="T26" s="5">
        <f t="shared" si="6"/>
        <v>135.72</v>
      </c>
      <c r="U26" s="42"/>
      <c r="V26" s="22">
        <f>(1-U4)*P26</f>
        <v>67.86</v>
      </c>
    </row>
    <row r="27" spans="1:22" x14ac:dyDescent="0.25">
      <c r="A27" s="35"/>
      <c r="B27" s="8">
        <v>24</v>
      </c>
      <c r="C27" s="1" t="s">
        <v>28</v>
      </c>
      <c r="D27" s="5" t="s">
        <v>2</v>
      </c>
      <c r="E27" s="4">
        <v>67.08</v>
      </c>
      <c r="F27" s="5">
        <f t="shared" si="1"/>
        <v>2</v>
      </c>
      <c r="G27" s="5">
        <v>1</v>
      </c>
      <c r="H27" s="5">
        <f t="shared" si="2"/>
        <v>1</v>
      </c>
      <c r="I27" s="6"/>
      <c r="J27" s="6"/>
      <c r="K27" s="6"/>
      <c r="L27" s="5">
        <v>2</v>
      </c>
      <c r="M27" s="2">
        <f t="shared" si="7"/>
        <v>134.16</v>
      </c>
      <c r="N27" s="5">
        <f t="shared" si="3"/>
        <v>67.08</v>
      </c>
      <c r="O27" s="5">
        <f t="shared" si="4"/>
        <v>67.08</v>
      </c>
      <c r="P27" s="5">
        <f t="shared" si="5"/>
        <v>134.16</v>
      </c>
      <c r="Q27" s="6"/>
      <c r="R27" s="6"/>
      <c r="S27" s="6"/>
      <c r="T27" s="5">
        <f t="shared" si="6"/>
        <v>134.16</v>
      </c>
      <c r="U27" s="42"/>
      <c r="V27" s="22">
        <f>(1-U4)*P27</f>
        <v>67.08</v>
      </c>
    </row>
    <row r="28" spans="1:22" x14ac:dyDescent="0.25">
      <c r="A28" s="35"/>
      <c r="B28" s="8">
        <v>25</v>
      </c>
      <c r="C28" s="1" t="s">
        <v>29</v>
      </c>
      <c r="D28" s="5" t="s">
        <v>4</v>
      </c>
      <c r="E28" s="4">
        <v>16</v>
      </c>
      <c r="F28" s="5">
        <f t="shared" si="1"/>
        <v>4</v>
      </c>
      <c r="G28" s="5">
        <v>2</v>
      </c>
      <c r="H28" s="5">
        <f t="shared" si="2"/>
        <v>2</v>
      </c>
      <c r="I28" s="6"/>
      <c r="J28" s="6"/>
      <c r="K28" s="6"/>
      <c r="L28" s="5">
        <v>4</v>
      </c>
      <c r="M28" s="2">
        <f t="shared" si="7"/>
        <v>64</v>
      </c>
      <c r="N28" s="5">
        <f t="shared" si="3"/>
        <v>32</v>
      </c>
      <c r="O28" s="5">
        <f t="shared" si="4"/>
        <v>32</v>
      </c>
      <c r="P28" s="5">
        <f t="shared" si="5"/>
        <v>64</v>
      </c>
      <c r="Q28" s="6"/>
      <c r="R28" s="6"/>
      <c r="S28" s="6"/>
      <c r="T28" s="5">
        <f t="shared" si="6"/>
        <v>64</v>
      </c>
      <c r="U28" s="42"/>
      <c r="V28" s="22">
        <f>(1-U4)*P28</f>
        <v>32</v>
      </c>
    </row>
    <row r="29" spans="1:22" x14ac:dyDescent="0.25">
      <c r="A29" s="35"/>
      <c r="B29" s="8">
        <v>26</v>
      </c>
      <c r="C29" s="1" t="s">
        <v>30</v>
      </c>
      <c r="D29" s="5" t="s">
        <v>4</v>
      </c>
      <c r="E29" s="4">
        <v>23.91</v>
      </c>
      <c r="F29" s="5">
        <f t="shared" si="1"/>
        <v>2</v>
      </c>
      <c r="G29" s="5">
        <v>1</v>
      </c>
      <c r="H29" s="5">
        <f t="shared" si="2"/>
        <v>1</v>
      </c>
      <c r="I29" s="6"/>
      <c r="J29" s="6"/>
      <c r="K29" s="6"/>
      <c r="L29" s="5">
        <v>2</v>
      </c>
      <c r="M29" s="2">
        <f t="shared" si="7"/>
        <v>47.82</v>
      </c>
      <c r="N29" s="5">
        <f t="shared" si="3"/>
        <v>23.91</v>
      </c>
      <c r="O29" s="5">
        <f t="shared" si="4"/>
        <v>23.91</v>
      </c>
      <c r="P29" s="5">
        <f t="shared" si="5"/>
        <v>47.82</v>
      </c>
      <c r="Q29" s="6"/>
      <c r="R29" s="6"/>
      <c r="S29" s="6"/>
      <c r="T29" s="5">
        <f t="shared" si="6"/>
        <v>47.82</v>
      </c>
      <c r="U29" s="42"/>
      <c r="V29" s="22">
        <f>(1-U4)*P29</f>
        <v>23.91</v>
      </c>
    </row>
    <row r="30" spans="1:22" x14ac:dyDescent="0.25">
      <c r="A30" s="35"/>
      <c r="B30" s="8">
        <v>27</v>
      </c>
      <c r="C30" s="1" t="s">
        <v>31</v>
      </c>
      <c r="D30" s="5" t="s">
        <v>2</v>
      </c>
      <c r="E30" s="4">
        <v>6.75</v>
      </c>
      <c r="F30" s="5">
        <f t="shared" si="1"/>
        <v>2</v>
      </c>
      <c r="G30" s="5">
        <v>1</v>
      </c>
      <c r="H30" s="5">
        <f t="shared" si="2"/>
        <v>1</v>
      </c>
      <c r="I30" s="6"/>
      <c r="J30" s="6"/>
      <c r="K30" s="6"/>
      <c r="L30" s="5">
        <v>2</v>
      </c>
      <c r="M30" s="2">
        <f t="shared" si="7"/>
        <v>13.5</v>
      </c>
      <c r="N30" s="5">
        <f t="shared" si="3"/>
        <v>6.75</v>
      </c>
      <c r="O30" s="5">
        <f t="shared" si="4"/>
        <v>6.75</v>
      </c>
      <c r="P30" s="5">
        <f t="shared" si="5"/>
        <v>13.5</v>
      </c>
      <c r="Q30" s="6"/>
      <c r="R30" s="6"/>
      <c r="S30" s="6"/>
      <c r="T30" s="5">
        <f t="shared" si="6"/>
        <v>13.5</v>
      </c>
      <c r="U30" s="42"/>
      <c r="V30" s="22">
        <f>(1-U4)*P30</f>
        <v>6.75</v>
      </c>
    </row>
    <row r="31" spans="1:22" x14ac:dyDescent="0.25">
      <c r="A31" s="35"/>
      <c r="B31" s="8">
        <v>28</v>
      </c>
      <c r="C31" s="1" t="s">
        <v>32</v>
      </c>
      <c r="D31" s="5" t="s">
        <v>2</v>
      </c>
      <c r="E31" s="4">
        <v>9</v>
      </c>
      <c r="F31" s="5">
        <f t="shared" si="1"/>
        <v>2</v>
      </c>
      <c r="G31" s="5">
        <v>1</v>
      </c>
      <c r="H31" s="5">
        <f t="shared" si="2"/>
        <v>1</v>
      </c>
      <c r="I31" s="6"/>
      <c r="J31" s="6"/>
      <c r="K31" s="6"/>
      <c r="L31" s="5">
        <v>2</v>
      </c>
      <c r="M31" s="2">
        <f t="shared" si="7"/>
        <v>18</v>
      </c>
      <c r="N31" s="5">
        <f t="shared" si="3"/>
        <v>9</v>
      </c>
      <c r="O31" s="5">
        <f t="shared" si="4"/>
        <v>9</v>
      </c>
      <c r="P31" s="5">
        <f t="shared" si="5"/>
        <v>18</v>
      </c>
      <c r="Q31" s="6"/>
      <c r="R31" s="6"/>
      <c r="S31" s="6"/>
      <c r="T31" s="5">
        <f t="shared" si="6"/>
        <v>18</v>
      </c>
      <c r="U31" s="42"/>
      <c r="V31" s="22">
        <f>(1-U4)*P31</f>
        <v>9</v>
      </c>
    </row>
    <row r="32" spans="1:22" x14ac:dyDescent="0.25">
      <c r="A32" s="36"/>
      <c r="B32" s="19">
        <v>29</v>
      </c>
      <c r="C32" s="20" t="s">
        <v>34</v>
      </c>
      <c r="D32" s="7" t="s">
        <v>45</v>
      </c>
      <c r="E32" s="21">
        <v>50</v>
      </c>
      <c r="F32" s="4">
        <v>50</v>
      </c>
      <c r="G32" s="4">
        <v>25</v>
      </c>
      <c r="H32" s="4">
        <v>25</v>
      </c>
      <c r="I32" s="14">
        <v>0</v>
      </c>
      <c r="J32" s="14">
        <v>0</v>
      </c>
      <c r="K32" s="14"/>
      <c r="L32" s="1"/>
      <c r="M32" s="2">
        <f t="shared" si="7"/>
        <v>0</v>
      </c>
      <c r="N32" s="5">
        <f t="shared" si="3"/>
        <v>1250</v>
      </c>
      <c r="O32" s="5">
        <f t="shared" si="4"/>
        <v>1250</v>
      </c>
      <c r="P32" s="5">
        <f t="shared" si="5"/>
        <v>2500</v>
      </c>
      <c r="Q32" s="18"/>
      <c r="R32" s="18"/>
      <c r="S32" s="18"/>
      <c r="T32" s="5">
        <f t="shared" si="6"/>
        <v>2500</v>
      </c>
      <c r="U32" s="43"/>
      <c r="V32" s="22">
        <f>(1-U4)*P32</f>
        <v>1250</v>
      </c>
    </row>
    <row r="33" spans="1:23" ht="19.5" customHeight="1" x14ac:dyDescent="0.25">
      <c r="A33" s="29" t="s">
        <v>52</v>
      </c>
      <c r="B33" s="30"/>
      <c r="C33" s="30"/>
      <c r="D33" s="30"/>
      <c r="E33" s="30"/>
      <c r="F33" s="30"/>
      <c r="G33" s="30"/>
      <c r="H33" s="31"/>
      <c r="I33" s="23"/>
      <c r="J33" s="23"/>
      <c r="K33" s="23"/>
      <c r="L33" s="23"/>
      <c r="M33" s="23"/>
      <c r="N33" s="25">
        <f t="shared" ref="N33:O33" si="8">SUM(N4:N32)</f>
        <v>3229.2</v>
      </c>
      <c r="O33" s="25">
        <f t="shared" si="8"/>
        <v>2770.5999999999995</v>
      </c>
      <c r="P33" s="25">
        <f>SUM(P4:P32)</f>
        <v>5999.7999999999993</v>
      </c>
      <c r="Q33" s="11">
        <f t="shared" ref="Q33:V33" si="9">SUM(Q4:Q32)</f>
        <v>0</v>
      </c>
      <c r="R33" s="11">
        <f t="shared" si="9"/>
        <v>0</v>
      </c>
      <c r="S33" s="11">
        <f t="shared" si="9"/>
        <v>0</v>
      </c>
      <c r="T33" s="11">
        <f t="shared" si="9"/>
        <v>5999.7999999999993</v>
      </c>
      <c r="U33" s="45"/>
      <c r="V33" s="11">
        <f t="shared" si="9"/>
        <v>2999.8999999999996</v>
      </c>
      <c r="W33" s="28"/>
    </row>
    <row r="34" spans="1:23" x14ac:dyDescent="0.25">
      <c r="A34" s="32" t="s">
        <v>55</v>
      </c>
      <c r="B34" s="33"/>
      <c r="C34" s="33"/>
      <c r="D34" s="33"/>
      <c r="E34" s="33"/>
      <c r="F34" s="33"/>
      <c r="G34" s="33"/>
      <c r="H34" s="34"/>
      <c r="I34" s="13"/>
      <c r="J34" s="13"/>
      <c r="K34" s="13"/>
      <c r="L34" s="13"/>
      <c r="M34" s="13"/>
      <c r="N34" s="26">
        <f>0.24*N33</f>
        <v>775.00799999999992</v>
      </c>
      <c r="O34" s="26">
        <f>0.24*O33</f>
        <v>664.94399999999985</v>
      </c>
      <c r="P34" s="26">
        <f>0.24*P33</f>
        <v>1439.9519999999998</v>
      </c>
      <c r="Q34" s="13">
        <f t="shared" ref="Q34:T34" si="10">0.24*Q33</f>
        <v>0</v>
      </c>
      <c r="R34" s="13">
        <f t="shared" si="10"/>
        <v>0</v>
      </c>
      <c r="S34" s="13">
        <f t="shared" si="10"/>
        <v>0</v>
      </c>
      <c r="T34" s="13">
        <f t="shared" si="10"/>
        <v>1439.9519999999998</v>
      </c>
      <c r="U34" s="46"/>
      <c r="V34" s="13">
        <f>0.24*V33</f>
        <v>719.97599999999989</v>
      </c>
    </row>
    <row r="35" spans="1:23" x14ac:dyDescent="0.25">
      <c r="A35" s="32" t="s">
        <v>50</v>
      </c>
      <c r="B35" s="33"/>
      <c r="C35" s="33"/>
      <c r="D35" s="33"/>
      <c r="E35" s="33"/>
      <c r="F35" s="33"/>
      <c r="G35" s="33"/>
      <c r="H35" s="34"/>
      <c r="I35" s="15"/>
      <c r="J35" s="15"/>
      <c r="K35" s="15"/>
      <c r="L35" s="15"/>
      <c r="M35" s="15"/>
      <c r="N35" s="27">
        <f>N33+N34</f>
        <v>4004.2079999999996</v>
      </c>
      <c r="O35" s="27">
        <f t="shared" ref="O35:P35" si="11">O33+O34</f>
        <v>3435.5439999999994</v>
      </c>
      <c r="P35" s="27">
        <f t="shared" si="11"/>
        <v>7439.7519999999986</v>
      </c>
      <c r="Q35" s="24">
        <f t="shared" ref="Q35" si="12">Q33+Q34</f>
        <v>0</v>
      </c>
      <c r="R35" s="24">
        <f t="shared" ref="R35" si="13">R33+R34</f>
        <v>0</v>
      </c>
      <c r="S35" s="24">
        <f t="shared" ref="S35" si="14">S33+S34</f>
        <v>0</v>
      </c>
      <c r="T35" s="24">
        <f t="shared" ref="T35" si="15">T33+T34</f>
        <v>7439.7519999999986</v>
      </c>
      <c r="U35" s="47"/>
      <c r="V35" s="17">
        <f t="shared" ref="V35" si="16">V33+V34</f>
        <v>3719.8759999999993</v>
      </c>
    </row>
  </sheetData>
  <sheetProtection password="CC3D" sheet="1" objects="1" scenarios="1"/>
  <protectedRanges>
    <protectedRange password="CC3D" sqref="U4" name="Περιοχή1"/>
  </protectedRanges>
  <mergeCells count="13">
    <mergeCell ref="A33:H33"/>
    <mergeCell ref="A34:H34"/>
    <mergeCell ref="A35:H35"/>
    <mergeCell ref="A4:A32"/>
    <mergeCell ref="A1:V1"/>
    <mergeCell ref="U2:U3"/>
    <mergeCell ref="V2:V3"/>
    <mergeCell ref="U4:U32"/>
    <mergeCell ref="F2:H2"/>
    <mergeCell ref="I2:K2"/>
    <mergeCell ref="N2:P2"/>
    <mergeCell ref="Q2:S2"/>
    <mergeCell ref="U33:U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ΙΙΙ ΟΙΚΟΝΟΜΙΚΗ ΠΡΟΣΦΟΡΑ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imalandrakis</dc:creator>
  <cp:lastModifiedBy>mayia</cp:lastModifiedBy>
  <cp:lastPrinted>2020-07-02T09:58:17Z</cp:lastPrinted>
  <dcterms:created xsi:type="dcterms:W3CDTF">2020-04-30T08:44:57Z</dcterms:created>
  <dcterms:modified xsi:type="dcterms:W3CDTF">2020-07-20T08:10:45Z</dcterms:modified>
</cp:coreProperties>
</file>