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D" lockStructure="1"/>
  <bookViews>
    <workbookView xWindow="240" yWindow="60" windowWidth="20115" windowHeight="8010"/>
  </bookViews>
  <sheets>
    <sheet name="Φύλλο1" sheetId="1" r:id="rId1"/>
  </sheets>
  <calcPr calcId="145621"/>
</workbook>
</file>

<file path=xl/calcChain.xml><?xml version="1.0" encoding="utf-8"?>
<calcChain xmlns="http://schemas.openxmlformats.org/spreadsheetml/2006/main">
  <c r="K8" i="1" l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G114" i="1" l="1"/>
  <c r="L112" i="1"/>
  <c r="M112" i="1" s="1"/>
  <c r="K112" i="1"/>
  <c r="K111" i="1"/>
  <c r="L111" i="1" s="1"/>
  <c r="M111" i="1" s="1"/>
  <c r="L110" i="1"/>
  <c r="M110" i="1" s="1"/>
  <c r="K110" i="1"/>
  <c r="I110" i="1"/>
  <c r="L109" i="1"/>
  <c r="M109" i="1" s="1"/>
  <c r="K109" i="1"/>
  <c r="L108" i="1"/>
  <c r="M108" i="1" s="1"/>
  <c r="K108" i="1"/>
  <c r="L107" i="1"/>
  <c r="M107" i="1" s="1"/>
  <c r="K107" i="1"/>
  <c r="L106" i="1"/>
  <c r="M106" i="1" s="1"/>
  <c r="K106" i="1"/>
  <c r="I106" i="1"/>
  <c r="L105" i="1"/>
  <c r="M105" i="1" s="1"/>
  <c r="K105" i="1"/>
  <c r="K104" i="1"/>
  <c r="L104" i="1" s="1"/>
  <c r="M104" i="1" s="1"/>
  <c r="L103" i="1"/>
  <c r="M103" i="1" s="1"/>
  <c r="K103" i="1"/>
  <c r="K102" i="1"/>
  <c r="L102" i="1" s="1"/>
  <c r="M102" i="1" s="1"/>
  <c r="L101" i="1"/>
  <c r="M101" i="1" s="1"/>
  <c r="K101" i="1"/>
  <c r="K100" i="1"/>
  <c r="L100" i="1" s="1"/>
  <c r="M100" i="1" s="1"/>
  <c r="L99" i="1"/>
  <c r="M99" i="1" s="1"/>
  <c r="K99" i="1"/>
  <c r="K98" i="1"/>
  <c r="L98" i="1" s="1"/>
  <c r="M98" i="1" s="1"/>
  <c r="I98" i="1"/>
  <c r="L97" i="1"/>
  <c r="M97" i="1" s="1"/>
  <c r="K97" i="1"/>
  <c r="L96" i="1"/>
  <c r="M96" i="1" s="1"/>
  <c r="K96" i="1"/>
  <c r="L95" i="1"/>
  <c r="M95" i="1" s="1"/>
  <c r="K95" i="1"/>
  <c r="L94" i="1"/>
  <c r="M94" i="1" s="1"/>
  <c r="K94" i="1"/>
  <c r="L93" i="1"/>
  <c r="M93" i="1" s="1"/>
  <c r="K93" i="1"/>
  <c r="L92" i="1"/>
  <c r="M92" i="1" s="1"/>
  <c r="K92" i="1"/>
  <c r="L91" i="1"/>
  <c r="M91" i="1" s="1"/>
  <c r="K91" i="1"/>
  <c r="L90" i="1"/>
  <c r="M90" i="1" s="1"/>
  <c r="N90" i="1" s="1"/>
  <c r="K90" i="1"/>
  <c r="I90" i="1"/>
  <c r="K89" i="1"/>
  <c r="L89" i="1" s="1"/>
  <c r="M89" i="1" s="1"/>
  <c r="L88" i="1"/>
  <c r="M88" i="1" s="1"/>
  <c r="K88" i="1"/>
  <c r="K87" i="1"/>
  <c r="L87" i="1" s="1"/>
  <c r="M87" i="1" s="1"/>
  <c r="L86" i="1"/>
  <c r="M86" i="1" s="1"/>
  <c r="K86" i="1"/>
  <c r="K85" i="1"/>
  <c r="L85" i="1" s="1"/>
  <c r="M85" i="1" s="1"/>
  <c r="L84" i="1"/>
  <c r="M84" i="1" s="1"/>
  <c r="K84" i="1"/>
  <c r="I84" i="1"/>
  <c r="L83" i="1"/>
  <c r="M83" i="1" s="1"/>
  <c r="K83" i="1"/>
  <c r="L82" i="1"/>
  <c r="M82" i="1" s="1"/>
  <c r="K82" i="1"/>
  <c r="L81" i="1"/>
  <c r="M81" i="1" s="1"/>
  <c r="K81" i="1"/>
  <c r="L80" i="1"/>
  <c r="M80" i="1" s="1"/>
  <c r="K80" i="1"/>
  <c r="L79" i="1"/>
  <c r="M79" i="1" s="1"/>
  <c r="K79" i="1"/>
  <c r="L78" i="1"/>
  <c r="M78" i="1" s="1"/>
  <c r="K78" i="1"/>
  <c r="M77" i="1"/>
  <c r="L77" i="1"/>
  <c r="K77" i="1"/>
  <c r="K76" i="1"/>
  <c r="L76" i="1" s="1"/>
  <c r="M76" i="1" s="1"/>
  <c r="L75" i="1"/>
  <c r="M75" i="1" s="1"/>
  <c r="K75" i="1"/>
  <c r="K74" i="1"/>
  <c r="L74" i="1" s="1"/>
  <c r="M74" i="1" s="1"/>
  <c r="N74" i="1" s="1"/>
  <c r="I74" i="1"/>
  <c r="L73" i="1"/>
  <c r="M73" i="1" s="1"/>
  <c r="K73" i="1"/>
  <c r="L72" i="1"/>
  <c r="M72" i="1" s="1"/>
  <c r="K72" i="1"/>
  <c r="L71" i="1"/>
  <c r="M71" i="1" s="1"/>
  <c r="K71" i="1"/>
  <c r="L70" i="1"/>
  <c r="M70" i="1" s="1"/>
  <c r="K70" i="1"/>
  <c r="L69" i="1"/>
  <c r="M69" i="1" s="1"/>
  <c r="K69" i="1"/>
  <c r="I69" i="1"/>
  <c r="L68" i="1"/>
  <c r="M68" i="1" s="1"/>
  <c r="K68" i="1"/>
  <c r="K67" i="1"/>
  <c r="L67" i="1" s="1"/>
  <c r="M67" i="1" s="1"/>
  <c r="L66" i="1"/>
  <c r="M66" i="1" s="1"/>
  <c r="K66" i="1"/>
  <c r="K65" i="1"/>
  <c r="L65" i="1" s="1"/>
  <c r="M65" i="1" s="1"/>
  <c r="L64" i="1"/>
  <c r="M64" i="1" s="1"/>
  <c r="K64" i="1"/>
  <c r="K63" i="1"/>
  <c r="L63" i="1" s="1"/>
  <c r="M63" i="1" s="1"/>
  <c r="I63" i="1"/>
  <c r="L62" i="1"/>
  <c r="M62" i="1" s="1"/>
  <c r="K62" i="1"/>
  <c r="L61" i="1"/>
  <c r="M61" i="1" s="1"/>
  <c r="K61" i="1"/>
  <c r="L60" i="1"/>
  <c r="M60" i="1" s="1"/>
  <c r="K60" i="1"/>
  <c r="L59" i="1"/>
  <c r="M59" i="1" s="1"/>
  <c r="K59" i="1"/>
  <c r="L58" i="1"/>
  <c r="M58" i="1" s="1"/>
  <c r="K58" i="1"/>
  <c r="L57" i="1"/>
  <c r="M57" i="1" s="1"/>
  <c r="K57" i="1"/>
  <c r="L56" i="1"/>
  <c r="M56" i="1" s="1"/>
  <c r="K56" i="1"/>
  <c r="L55" i="1"/>
  <c r="M55" i="1" s="1"/>
  <c r="K55" i="1"/>
  <c r="L54" i="1"/>
  <c r="M54" i="1" s="1"/>
  <c r="K54" i="1"/>
  <c r="L53" i="1"/>
  <c r="M53" i="1" s="1"/>
  <c r="K53" i="1"/>
  <c r="L52" i="1"/>
  <c r="M52" i="1" s="1"/>
  <c r="K52" i="1"/>
  <c r="L51" i="1"/>
  <c r="M51" i="1" s="1"/>
  <c r="K51" i="1"/>
  <c r="L50" i="1"/>
  <c r="M50" i="1" s="1"/>
  <c r="K50" i="1"/>
  <c r="L49" i="1"/>
  <c r="M49" i="1" s="1"/>
  <c r="K49" i="1"/>
  <c r="L48" i="1"/>
  <c r="M48" i="1" s="1"/>
  <c r="K48" i="1"/>
  <c r="L47" i="1"/>
  <c r="M47" i="1" s="1"/>
  <c r="K47" i="1"/>
  <c r="L46" i="1"/>
  <c r="M46" i="1" s="1"/>
  <c r="K46" i="1"/>
  <c r="L45" i="1"/>
  <c r="M45" i="1" s="1"/>
  <c r="K45" i="1"/>
  <c r="L44" i="1"/>
  <c r="M44" i="1" s="1"/>
  <c r="K44" i="1"/>
  <c r="L43" i="1"/>
  <c r="M43" i="1" s="1"/>
  <c r="K43" i="1"/>
  <c r="L42" i="1"/>
  <c r="M42" i="1" s="1"/>
  <c r="K42" i="1"/>
  <c r="L41" i="1"/>
  <c r="M41" i="1" s="1"/>
  <c r="K41" i="1"/>
  <c r="L40" i="1"/>
  <c r="M40" i="1" s="1"/>
  <c r="K40" i="1"/>
  <c r="L39" i="1"/>
  <c r="M39" i="1" s="1"/>
  <c r="K39" i="1"/>
  <c r="L38" i="1"/>
  <c r="M38" i="1" s="1"/>
  <c r="K38" i="1"/>
  <c r="L37" i="1"/>
  <c r="M37" i="1" s="1"/>
  <c r="K37" i="1"/>
  <c r="L36" i="1"/>
  <c r="M36" i="1" s="1"/>
  <c r="K36" i="1"/>
  <c r="L35" i="1"/>
  <c r="M35" i="1" s="1"/>
  <c r="K35" i="1"/>
  <c r="L34" i="1"/>
  <c r="M34" i="1" s="1"/>
  <c r="K34" i="1"/>
  <c r="L33" i="1"/>
  <c r="M33" i="1" s="1"/>
  <c r="K33" i="1"/>
  <c r="L32" i="1"/>
  <c r="M32" i="1" s="1"/>
  <c r="K32" i="1"/>
  <c r="L31" i="1"/>
  <c r="M31" i="1" s="1"/>
  <c r="K31" i="1"/>
  <c r="L30" i="1"/>
  <c r="M30" i="1" s="1"/>
  <c r="K30" i="1"/>
  <c r="I30" i="1"/>
  <c r="K29" i="1"/>
  <c r="L29" i="1" s="1"/>
  <c r="M29" i="1" s="1"/>
  <c r="K28" i="1"/>
  <c r="L28" i="1" s="1"/>
  <c r="M28" i="1" s="1"/>
  <c r="K27" i="1"/>
  <c r="L27" i="1" s="1"/>
  <c r="M27" i="1" s="1"/>
  <c r="K26" i="1"/>
  <c r="L26" i="1" s="1"/>
  <c r="M26" i="1" s="1"/>
  <c r="K25" i="1"/>
  <c r="L25" i="1" s="1"/>
  <c r="M25" i="1" s="1"/>
  <c r="K24" i="1"/>
  <c r="L24" i="1" s="1"/>
  <c r="M24" i="1" s="1"/>
  <c r="K23" i="1"/>
  <c r="L23" i="1" s="1"/>
  <c r="M23" i="1" s="1"/>
  <c r="K22" i="1"/>
  <c r="L22" i="1" s="1"/>
  <c r="M22" i="1" s="1"/>
  <c r="K21" i="1"/>
  <c r="L21" i="1" s="1"/>
  <c r="M21" i="1" s="1"/>
  <c r="K20" i="1"/>
  <c r="L20" i="1" s="1"/>
  <c r="M20" i="1" s="1"/>
  <c r="K19" i="1"/>
  <c r="L19" i="1" s="1"/>
  <c r="M19" i="1" s="1"/>
  <c r="K18" i="1"/>
  <c r="L18" i="1" s="1"/>
  <c r="M18" i="1" s="1"/>
  <c r="K17" i="1"/>
  <c r="L17" i="1" s="1"/>
  <c r="M17" i="1" s="1"/>
  <c r="K16" i="1"/>
  <c r="L16" i="1" s="1"/>
  <c r="M16" i="1" s="1"/>
  <c r="K15" i="1"/>
  <c r="L15" i="1" s="1"/>
  <c r="M15" i="1" s="1"/>
  <c r="K14" i="1"/>
  <c r="L14" i="1" s="1"/>
  <c r="M14" i="1" s="1"/>
  <c r="K13" i="1"/>
  <c r="L13" i="1" s="1"/>
  <c r="M13" i="1" s="1"/>
  <c r="I13" i="1"/>
  <c r="L12" i="1"/>
  <c r="M12" i="1" s="1"/>
  <c r="K12" i="1"/>
  <c r="L11" i="1"/>
  <c r="M11" i="1" s="1"/>
  <c r="K11" i="1"/>
  <c r="L10" i="1"/>
  <c r="M10" i="1" s="1"/>
  <c r="K10" i="1"/>
  <c r="L9" i="1"/>
  <c r="M9" i="1" s="1"/>
  <c r="K9" i="1"/>
  <c r="L8" i="1"/>
  <c r="M8" i="1" s="1"/>
  <c r="K7" i="1"/>
  <c r="L7" i="1" s="1"/>
  <c r="M7" i="1" s="1"/>
  <c r="K6" i="1"/>
  <c r="L6" i="1" s="1"/>
  <c r="N13" i="1" l="1"/>
  <c r="N63" i="1"/>
  <c r="N98" i="1"/>
  <c r="N16" i="1"/>
  <c r="N30" i="1"/>
  <c r="N42" i="1"/>
  <c r="N69" i="1"/>
  <c r="O69" i="1" s="1"/>
  <c r="N106" i="1"/>
  <c r="N84" i="1"/>
  <c r="N110" i="1"/>
  <c r="O110" i="1" s="1"/>
  <c r="O63" i="1"/>
  <c r="O90" i="1"/>
  <c r="L114" i="1"/>
  <c r="I16" i="1"/>
  <c r="O16" i="1" s="1"/>
  <c r="O74" i="1"/>
  <c r="H114" i="1"/>
  <c r="G116" i="1" s="1"/>
  <c r="G118" i="1" s="1"/>
  <c r="G120" i="1" s="1"/>
  <c r="I42" i="1"/>
  <c r="O42" i="1" s="1"/>
  <c r="O13" i="1"/>
  <c r="O30" i="1"/>
  <c r="O84" i="1"/>
  <c r="O98" i="1"/>
  <c r="O106" i="1"/>
  <c r="M6" i="1"/>
  <c r="I6" i="1"/>
  <c r="L119" i="1" l="1"/>
  <c r="M114" i="1"/>
  <c r="N6" i="1"/>
  <c r="N114" i="1" s="1"/>
  <c r="O6" i="1" l="1"/>
  <c r="L121" i="1"/>
  <c r="L123" i="1" s="1"/>
</calcChain>
</file>

<file path=xl/sharedStrings.xml><?xml version="1.0" encoding="utf-8"?>
<sst xmlns="http://schemas.openxmlformats.org/spreadsheetml/2006/main" count="256" uniqueCount="149">
  <si>
    <t>ΤΜΗΜΑ 1 ΣΩΛΗΝΩΣΕΙΣ</t>
  </si>
  <si>
    <t>ΠΕΔΙΟ Α - ΠΕΡΙΓΡΑΦΗ ΥΛΙΚΩΝ ΚΑΙ ΠΟΣΟΤΗΤΩΝ</t>
  </si>
  <si>
    <t>ΠΕΔΙΟ Β - ΠΡΟΥΠΟΛΟΓΙΣΜΟΣ</t>
  </si>
  <si>
    <t>ΠΕΔΙΟ Γ - ΟΙΚΟΝΟΜΙΚΗ ΠΡΟΣΦΟΡΑ</t>
  </si>
  <si>
    <t>10A</t>
  </si>
  <si>
    <t>10B</t>
  </si>
  <si>
    <t>ΟΜΑΔΕΣ ΥΛΙΚΩΝ</t>
  </si>
  <si>
    <t>Α/Α ΟΜΑΔΑΣ</t>
  </si>
  <si>
    <t>Α/Α ΥΛΙΚΟΥ</t>
  </si>
  <si>
    <t>ΠΕΡΙΓΡΑΦΗ ΥΛΙΚΟΥ</t>
  </si>
  <si>
    <t>ΜΟΝΑΔΑ ΜΕΤΡΗΣΗΣ</t>
  </si>
  <si>
    <t xml:space="preserve">ΠΟΣΟΤΗΤΑ </t>
  </si>
  <si>
    <t xml:space="preserve">ΤΙΜΗ ΜΟΝΑΔΑΣ ΠΡΟΥΠΟΛΟΓΙΣΜΟΥ                               (ευρώ) </t>
  </si>
  <si>
    <t>ΚΟΣΤΟΣ            ΑΝΑ ΥΛΙΚΟ      (ευρώ)</t>
  </si>
  <si>
    <t>ΚΟΣΤΟΣ ΑΝΑ ΟΜΑΔΑ (ευρώ)</t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</si>
  <si>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</si>
  <si>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  <charset val="161"/>
      </rPr>
      <t xml:space="preserve">(ΕΛΕΓΧΟΣ)                  </t>
    </r>
    <r>
      <rPr>
        <b/>
        <sz val="9"/>
        <color indexed="8"/>
        <rFont val="Tahoma"/>
        <family val="2"/>
        <charset val="161"/>
      </rPr>
      <t xml:space="preserve">0% </t>
    </r>
    <r>
      <rPr>
        <b/>
        <sz val="9"/>
        <color indexed="8"/>
        <rFont val="Calibri"/>
        <family val="2"/>
      </rPr>
      <t xml:space="preserve">≤ </t>
    </r>
    <r>
      <rPr>
        <b/>
        <sz val="9"/>
        <color indexed="8"/>
        <rFont val="Tahoma"/>
        <family val="2"/>
        <charset val="161"/>
      </rPr>
      <t>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 ≤70%</t>
    </r>
  </si>
  <si>
    <t>ΤΙΜΗ ΜΟΝΑΔΑΣ ΠΡΟΣΦΟΡΑΣ                            (ευρώ)</t>
  </si>
  <si>
    <t>ΚΟΣΤΟΣ              ΑΝΑ ΥΛΙΚΟ   (ευρώ)</t>
  </si>
  <si>
    <t>ΚΟΣΤΟΣ            ΑΝΑ ΟΜΑΔΑ      (ευρώ)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</si>
  <si>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</si>
  <si>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r>
      <t xml:space="preserve">ΣΙΔΗΡΟΣΩΛΗΝΕΣ     </t>
    </r>
    <r>
      <rPr>
        <sz val="9"/>
        <color indexed="8"/>
        <rFont val="Tahoma"/>
        <family val="2"/>
        <charset val="161"/>
      </rPr>
      <t>Γαλβανισμένοι</t>
    </r>
  </si>
  <si>
    <t>ΣΙΔ/ΣΩΛ.ΓΑΛΒ.ΚΙΤΡΙΝΗ 2"</t>
  </si>
  <si>
    <t>Μ</t>
  </si>
  <si>
    <t>ΣΙΔ/ΣΩΛ.ΓΑΛΒ.ΚΙΤΡΙΝΗ 3"</t>
  </si>
  <si>
    <t>ΣΙΔ/ΣΩΛ.ΓΑΛΒ.ΠΡΑΣΙΝΗ 1"</t>
  </si>
  <si>
    <t>ΣΙΔ/ΣΩΛ.ΓΑΛΒ.ΠΡΑΣΙΝΗ 2.1/2"</t>
  </si>
  <si>
    <t>ΣΙΔ/ΣΩΛ.ΓΑΛΒ.ΠΡΑΣΙΝΗ 1.1/4"</t>
  </si>
  <si>
    <t>ΣΙΔ/ΣΩΛ.ΓΑΛΒ.ΠΡΑΣΙΝΗ 3"</t>
  </si>
  <si>
    <t>ΣΙΔ/ΣΩΛ.ΓΑΛΒ.ΠΡΑΣΙΝΗ 4"</t>
  </si>
  <si>
    <t>ΣΩΛΗΝΕΣ ΗΛΕΚ. ΔΙΚΤΥΩΝ</t>
  </si>
  <si>
    <t>ΣΩΛ.ΗΛΕΚ/ΚΗ Φ50 ΚΟΚΚΙΝΟ</t>
  </si>
  <si>
    <t>ΣΩΛ.ΗΛΕΚ/ΚΗ Φ63 ΜΑΥΡΟ</t>
  </si>
  <si>
    <t>ΣΩΛ.ΗΛΕΚ/ΚΗ Φ90 CORRUGATED</t>
  </si>
  <si>
    <r>
      <t xml:space="preserve">ΣΩΛΗΝΕΣ ΥΔΡΕΥΣΗΣ ΠΟΛΥΑΙΘΥΛΕΝΙΟΥ            10ΑΤΜ                             </t>
    </r>
    <r>
      <rPr>
        <sz val="9"/>
        <color indexed="8"/>
        <rFont val="Tahoma"/>
        <family val="2"/>
        <charset val="161"/>
      </rPr>
      <t xml:space="preserve"> χρώματος μπλε ή μαύρο</t>
    </r>
  </si>
  <si>
    <t>ΣΩΛ.Φ110-10ΑΤΜ ΜΑΥΡΟ MRS100</t>
  </si>
  <si>
    <t>ΣΩΛ.Φ110-10ΑΤΜ ΜΠΛΕ MRS100</t>
  </si>
  <si>
    <t>ΣΩΛ.Φ160-10ΑΤΜ ΜΑΥΡΟ MRS100</t>
  </si>
  <si>
    <t>ΣΩΛ.Φ200-10ΑΤΜ ΜΑΥΡΟ MRS100</t>
  </si>
  <si>
    <t>ΣΩΛ.Φ225-10ΑΤΜ ΜΑΥΡΟ MRS100</t>
  </si>
  <si>
    <t>ΣΩΛ.Φ225-10ΑΤΜ ΜΠΛΕ MRS100</t>
  </si>
  <si>
    <t>ΣΩΛ.Φ280-10ΑΤΜ ΜΠΛΕ MRS100</t>
  </si>
  <si>
    <t>ΣΩΛ.Φ280-10ΑΤΜ ΜΑΥΡΟ MRS100</t>
  </si>
  <si>
    <t>ΣΩΛ.Φ315-10ΑΤΜ ΜΑΥΡΟ MRS100</t>
  </si>
  <si>
    <t>ΣΩΛ.Φ40-10ΑΤΜ ΜΑΥΡΟ MRS100</t>
  </si>
  <si>
    <t>ΣΩΛ.Φ50-10ΑΤΜ ΜΑΥΡΟ MRS100</t>
  </si>
  <si>
    <t>ΣΩΛ.Φ63-10ΑΤΜ ΜΑΥΡΟ MRS100</t>
  </si>
  <si>
    <t>ΣΩΛ.Φ75-10ΑΤΜ ΜΑΥΡΟ MRS100</t>
  </si>
  <si>
    <t>ΣΩΛ.Φ90-10ΑΤΜ ΜΑΥΡΟ MRS100</t>
  </si>
  <si>
    <r>
      <t xml:space="preserve">ΣΩΛΗΝΕΣ ΥΔΡΕΥΣΗΣ ΠΟΛΥΑΙΘΥΛΕΝΙΟΥ     12,5ΑΤΜ </t>
    </r>
    <r>
      <rPr>
        <sz val="9"/>
        <color indexed="8"/>
        <rFont val="Tahoma"/>
        <family val="2"/>
        <charset val="161"/>
      </rPr>
      <t xml:space="preserve">                         χρώματος μπλε ή μαύρο</t>
    </r>
  </si>
  <si>
    <t>ΣΩΛ.Φ110-12.5ΑΤΜ ΜΠΛΕ MRS100</t>
  </si>
  <si>
    <t>ΣΩΛ.Φ200-12.5ΑΤΜ ΜΑΥΡΟ MRS100</t>
  </si>
  <si>
    <t>ΣΩΛ.Φ225-12.5ΑΤΜ ΜΑΥΡΟ MRS100</t>
  </si>
  <si>
    <t>ΣΩΛ.Φ250-12.5ΑΤΜ ΜΑΥΡΟ MRS100</t>
  </si>
  <si>
    <t>ΣΩΛ.Φ280-12.5ΑΤΜ ΜΠΛΕ MRS100</t>
  </si>
  <si>
    <t>ΣΩΛ.Φ315-12.5ΑΤΜ ΜΑΥΡΟ MRS100</t>
  </si>
  <si>
    <t>ΣΩΛ.Φ355-12.5ΑΤΜ ΜΑΥΡΟ MRS101</t>
  </si>
  <si>
    <t>ΣΩΛ.Φ40-12.5ΑΤΜ ΜΠΛΕ MRS100</t>
  </si>
  <si>
    <t>ΣΩΛ.Φ50-12.5ΑΤΜ ΜΑΥΡΟ MRS100</t>
  </si>
  <si>
    <t>ΣΩΛ.Φ63-12.5ΑΤΜ ΜΑΥΡΟ MRS101</t>
  </si>
  <si>
    <t>ΣΩΛ.Φ75-12.5ΑΤΜ ΜΑΥΡΟ MRS100</t>
  </si>
  <si>
    <t>ΣΩΛ.Φ90 -12.5ΑΤΜ ΜΑΥΡΟ MRS100</t>
  </si>
  <si>
    <r>
      <t xml:space="preserve">ΣΩΛΗΝΕΣ ΥΔΡΕΥΣΗΣ ΠΟΛΥΑΙΘΥΛΕΝΙΟΥ                 16ΑΤΜ   </t>
    </r>
    <r>
      <rPr>
        <sz val="9"/>
        <color indexed="8"/>
        <rFont val="Tahoma"/>
        <family val="2"/>
        <charset val="161"/>
      </rPr>
      <t xml:space="preserve">                          χρώματος μπλε ή μαύρο</t>
    </r>
  </si>
  <si>
    <t>ΣΩΛ.Φ110-16ΑΤΜ ΜΑΥΡΟ MRS100</t>
  </si>
  <si>
    <t>ΣΩΛ.Φ125-16ΑΤΜ ΜΑΥΡΟ MRS100</t>
  </si>
  <si>
    <t>ΣΩΛ.Φ140-16ΑΤΜ ΜΑΥΡΟ MRS100</t>
  </si>
  <si>
    <t>ΣΩΛ.Φ160-16ΑΤΜ ΜΑΥΡΟ MRS100</t>
  </si>
  <si>
    <t>ΣΩΛ.Φ200-16ΑΤΜ ΜΑΥΡΟ MRS100</t>
  </si>
  <si>
    <t>ΣΩΛ.Φ200-16ΑΤΜ ΜΠΛΕ  MRS100</t>
  </si>
  <si>
    <t>ΣΩΛ.Φ225-16ΑΤΜ ΜΑΥΡΟ MRS100</t>
  </si>
  <si>
    <t>ΣΩΛ.Φ225-16ΑΤΜ ΜΠΛΕ MRS100</t>
  </si>
  <si>
    <t>ΣΩΛ.Φ250-16ΑΤΜ ΜΑΥΡΟ MRS100</t>
  </si>
  <si>
    <t>ΣΩΛ.Φ280-16ΑΤΜ ΜΑΥΡΟ MRS100</t>
  </si>
  <si>
    <t>ΣΩΛ.Φ280-16ΑΤΜ ΜΠΛΕ MRS100</t>
  </si>
  <si>
    <t>ΣΩΛ.Φ315-16ΑΤΜ ΜΑΥΡΟ MRS100</t>
  </si>
  <si>
    <t>ΣΩΛ.Φ315-16ΑΤΜ ΜΠΛΕ MRS100</t>
  </si>
  <si>
    <t>ΣΩΛ.Φ355-16ΑΤΜ ΜΑΥΡΟ MRS100</t>
  </si>
  <si>
    <t>ΣΩΛ.Φ20-16ΑΤΜ ΜΑΥΡΟ MRS100</t>
  </si>
  <si>
    <t>ΣΩΛ.Φ40-16ΑΤΜ ΜΑΥΡΟ MRS100</t>
  </si>
  <si>
    <t>ΣΩΛ.Φ50-16ΑΤΜ ΜΑΥΡΟ MRS100</t>
  </si>
  <si>
    <t>ΣΩΛ.Φ63-16ΑΤΜ ΜΑΥΡΟ MRS100</t>
  </si>
  <si>
    <t>ΣΩΛ.Φ75-16ΑΤΜ ΜΑΥΡΟ MRS100</t>
  </si>
  <si>
    <t>ΣΩΛ.Φ90-16ΑΤΜ ΜΑΥΡΟ MRS100</t>
  </si>
  <si>
    <t>ΣΩΛ.Φ90-16ΑΤΜ ΜΠΛΕ MRS100</t>
  </si>
  <si>
    <t xml:space="preserve">ΣΩΛΗΝΕΣ    ΑΡΔΕΥΣΗΣ-ΥΔΡΕΥΣΗΣ ΑΠO ΣΚΛΗΡΟ PVC                                      10ΑΤΜ </t>
  </si>
  <si>
    <t>ΣΩΛ.Φ225-10ΑΤΜ PVC</t>
  </si>
  <si>
    <t>ΣΩΛ.Φ250-10ΑΤΜ PVC</t>
  </si>
  <si>
    <t>ΣΩΛ.Φ280-10ΑΤΜ PVC</t>
  </si>
  <si>
    <t>ΣΩΛ.Φ63-10ΑΤΜ PVC</t>
  </si>
  <si>
    <t>ΣΩΛ.Φ75-10ΑΤΜ PVC</t>
  </si>
  <si>
    <t>ΣΩΛ.Φ90-10ΑΤΜ PVC</t>
  </si>
  <si>
    <t xml:space="preserve">ΣΩΛΗΝΕΣ    ΑΡΔΕΥΣΗΣ-ΥΔΡΕΥΣΗΣ ΑΠO ΣΚΛΗΡΟ PVC                                 12,5ΑΤΜ </t>
  </si>
  <si>
    <t>ΣΩΛ.Φ140-12.5ΑΤΜ PVC</t>
  </si>
  <si>
    <t>ΣΩΛ.Φ160-12.5ΑΤΜ PVC</t>
  </si>
  <si>
    <t>ΣΩΛ.Φ225-12,5ΑΤΜ PVC</t>
  </si>
  <si>
    <t>ΣΩΛ.Φ280-12.5ΑΤΜ PVC</t>
  </si>
  <si>
    <t>ΣΩΛ.Φ355-12.5ΑΤΜ PVC</t>
  </si>
  <si>
    <t xml:space="preserve">ΣΩΛΗΝΕΣ    ΑΡΔΕΥΣΗΣ-ΥΔΡΕΥΣΗΣ ΑΠO ΣΚΛΗΡΟ PVC                                     16ΑΤΜ </t>
  </si>
  <si>
    <t>ΣΩΛ.Φ110-16ΑΤΜ PVC</t>
  </si>
  <si>
    <t>ΣΩΛ.Φ125-16ΑΤΜ PVC</t>
  </si>
  <si>
    <t>ΣΩΛ.Φ140-16ΑΤΜ PVC</t>
  </si>
  <si>
    <t>ΣΩΛ.Φ160-16ΑΤΜ PVC</t>
  </si>
  <si>
    <t>ΣΩΛ.Φ200-16ΑΤΜ PVC</t>
  </si>
  <si>
    <t>ΣΩΛ.Φ225-16ΑΤΜ PVC</t>
  </si>
  <si>
    <t>ΣΩΛ.Φ250-16ΑΤΜ PVC</t>
  </si>
  <si>
    <t>ΣΩΛ.Φ280-16ΑΤΜ PVC</t>
  </si>
  <si>
    <t>ΣΩΛ.Φ355-16ΑΤΜ PVC</t>
  </si>
  <si>
    <t>ΣΩΛ.Φ90-16ΑΤΜ PVC</t>
  </si>
  <si>
    <t>ΣΩΛΗΝΕΣ ΑΡΔΕΥΣΗΣ</t>
  </si>
  <si>
    <t>ΣΩΛ.ΣΠΙΡΑΛ ΝΕΡΟΣΩΛ 32mm-1 1/4"</t>
  </si>
  <si>
    <t>ΣΩΛ.ΣΠΙΡΑΛ ΝΕΡΟΣΩΛ 50mm - 2"</t>
  </si>
  <si>
    <t>ΣΩΛ. ΣΠΙΡΑΛ. ΕΛΑΦΡΟΥ ΤΥΠΟΥ 25mm</t>
  </si>
  <si>
    <t>ΣΩΛ. ΣΠΙΡΑΛ. ΕΛΑΦΡΟΥ ΤΥΠΟΥ 38mm</t>
  </si>
  <si>
    <t>ΣΩΛ. ΣΠΙΡΑΛ. ΕΛΑΦΡΟΥ ΤΥΠΟΥ  50mm</t>
  </si>
  <si>
    <t>ΣΩΛ. ΣΠΙΡΑΛ. ΕΛΑΦΡΟΥ ΤΥΠΟΥ  25mm</t>
  </si>
  <si>
    <r>
      <t xml:space="preserve">ΣΩΛΗΝΕΣ ΥΔΡΕΥΣΗΣ </t>
    </r>
    <r>
      <rPr>
        <sz val="9"/>
        <color indexed="8"/>
        <rFont val="Tahoma"/>
        <family val="2"/>
        <charset val="161"/>
      </rPr>
      <t>Πολυαιθυλενίου</t>
    </r>
  </si>
  <si>
    <t>ΣΩΛ.Φ16x0,2</t>
  </si>
  <si>
    <t>ΣΩΛ.Φ18x0,2</t>
  </si>
  <si>
    <t>ΣΩΛ.Φ18x0,25</t>
  </si>
  <si>
    <t xml:space="preserve">ΣΩΛ.Φ20-16ΑΤΜ ΜΑΥΡΟ MRS100 </t>
  </si>
  <si>
    <t>ΣΩΛ.Φ22x0,3</t>
  </si>
  <si>
    <t>ΣΩΛ.Φ25-16ΑΤΜ ΜΑΥΡΟ MRS100</t>
  </si>
  <si>
    <t>ΣΩΛ.Φ32-10ΑΤΜ ΜΑΥΡΟ MRS100</t>
  </si>
  <si>
    <t>ΣΩΛ.Φ32-16ΑΤΜ ΜΑΥΡΟ MRS100</t>
  </si>
  <si>
    <r>
      <t>ΧΑΛΥΒΔΟΣΩΛΗΝΕΣ</t>
    </r>
    <r>
      <rPr>
        <sz val="9"/>
        <color indexed="8"/>
        <rFont val="Tahoma"/>
        <family val="2"/>
        <charset val="161"/>
      </rPr>
      <t xml:space="preserve">             Χωρίς Ραφή</t>
    </r>
  </si>
  <si>
    <t>ΧΑΛ/ΣΩΛ.ΑΝΕΥ ΡΑΦΗΣ 10"</t>
  </si>
  <si>
    <t>ΧΑΛ/ΣΩΛ.ΑΝΕΥ ΡΑΦΗΣ 273x6.3</t>
  </si>
  <si>
    <t>ΧΑΛ/ΣΩΛ.457 x 5,6 ΡΑΦΗΣ</t>
  </si>
  <si>
    <t>ΧΑΛ/ΣΩΛ.TUBO 114.3x4,5</t>
  </si>
  <si>
    <t>ΚΓΡ</t>
  </si>
  <si>
    <t>ΧΑΛ/ΣΩΛ.TUBO 114.3 40/STD 5L Α106</t>
  </si>
  <si>
    <t>ΧΑΛ/ΣΩΛ.TUBO SCH40 Α.Ρ.  2"</t>
  </si>
  <si>
    <t>ΧΑΛ/ΣΩΛ.TUBO 114.3x3.6 ΑΝΕΦ ΡΑ</t>
  </si>
  <si>
    <t>ΧΑΛ/ΣΩΛ. Χ ΡΑΦΗ 168.x5.6 ΓΑΛΒ</t>
  </si>
  <si>
    <r>
      <t xml:space="preserve">ΧΑΛΥΒΔΟΣΩΛΗΝΕΣ             </t>
    </r>
    <r>
      <rPr>
        <sz val="9"/>
        <color indexed="8"/>
        <rFont val="Tahoma"/>
        <family val="2"/>
        <charset val="161"/>
      </rPr>
      <t xml:space="preserve">  Με Μονωση - μ.μ.</t>
    </r>
  </si>
  <si>
    <t>ΧΑΛ/ΣΩΛ.ΕΠΕΝΔ.Φ168x7.11cm</t>
  </si>
  <si>
    <t>ΧΑΛ/ΣΩΛ.ΜΕ ΠΙΣΣΑ 114,3Χ6,3</t>
  </si>
  <si>
    <t>ΧΑΛ/ΣΩΛ.ΜΕ ΠΙΣΣΑ 168.3</t>
  </si>
  <si>
    <t>ΧΑΛ/ΣΩΛ.ΜΕ ΠΙΣΣΑ 219.1</t>
  </si>
  <si>
    <r>
      <t xml:space="preserve">ΧΑΛΥΒΔΟΣΩΛΗΝΕΣ              </t>
    </r>
    <r>
      <rPr>
        <sz val="9"/>
        <color indexed="8"/>
        <rFont val="Tahoma"/>
        <family val="2"/>
        <charset val="161"/>
      </rPr>
      <t xml:space="preserve"> Με Μονωση - κγρ.</t>
    </r>
  </si>
  <si>
    <t>ΧΑΛ/ΣΩΛ.ΜΕ ΜΟΝΩΣΗ Φ63-Φ100</t>
  </si>
  <si>
    <t>ΧΑΛ/ΣΩΛ.ΜΕ ΜΟΝΩΣΗ Φ110-Φ300</t>
  </si>
  <si>
    <t>ΧΑΛ/ΣΩΛ.ΜΕ ΜΟΝΩΣΗ Φ350-Φ1000</t>
  </si>
  <si>
    <t>ΣΥΝΟΛΑ</t>
  </si>
  <si>
    <t>α. ΣΥΝΟΛΟ ΧΩΡΙΣ Φ.Π.Α.</t>
  </si>
  <si>
    <t>ΚΟΣΤΟΣ ΟΙΚΟΝΟΜΙΚΗΣ ΠΡΟΣΦΟΡΑΣ</t>
  </si>
  <si>
    <t>β.  Φ.Π.Α (24%)</t>
  </si>
  <si>
    <t>γ. ΣΥΝΟΛΟ ΜΕ Φ.Π.Α.</t>
  </si>
  <si>
    <t>β. Φ.Π.Α (24%)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</si>
</sst>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7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Tahoma"/>
      <family val="2"/>
      <charset val="161"/>
    </font>
    <font>
      <b/>
      <sz val="9"/>
      <color indexed="8"/>
      <name val="Calibri"/>
      <family val="2"/>
    </font>
    <font>
      <sz val="9"/>
      <name val="Tahoma"/>
      <family val="2"/>
      <charset val="161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10"/>
      <color indexed="8"/>
      <name val="Tahoma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1"/>
      <color theme="1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10" fontId="2" fillId="5" borderId="18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center" vertical="center" wrapText="1"/>
    </xf>
    <xf numFmtId="2" fontId="2" fillId="6" borderId="19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/>
    </xf>
    <xf numFmtId="49" fontId="10" fillId="7" borderId="22" xfId="0" applyNumberFormat="1" applyFont="1" applyFill="1" applyBorder="1" applyAlignment="1"/>
    <xf numFmtId="0" fontId="8" fillId="0" borderId="22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22" xfId="0" applyBorder="1" applyProtection="1"/>
    <xf numFmtId="4" fontId="0" fillId="0" borderId="22" xfId="0" applyNumberFormat="1" applyBorder="1" applyAlignment="1">
      <alignment horizontal="right"/>
    </xf>
    <xf numFmtId="4" fontId="0" fillId="0" borderId="22" xfId="0" applyNumberFormat="1" applyBorder="1"/>
    <xf numFmtId="0" fontId="8" fillId="0" borderId="8" xfId="0" applyNumberFormat="1" applyFont="1" applyFill="1" applyBorder="1" applyAlignment="1">
      <alignment horizontal="center"/>
    </xf>
    <xf numFmtId="49" fontId="8" fillId="7" borderId="9" xfId="0" applyNumberFormat="1" applyFont="1" applyFill="1" applyBorder="1" applyAlignment="1"/>
    <xf numFmtId="0" fontId="8" fillId="0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/>
    </xf>
    <xf numFmtId="2" fontId="0" fillId="7" borderId="9" xfId="0" applyNumberFormat="1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9" xfId="0" applyBorder="1" applyProtection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49" fontId="10" fillId="7" borderId="9" xfId="0" applyNumberFormat="1" applyFont="1" applyFill="1" applyBorder="1" applyAlignment="1"/>
    <xf numFmtId="0" fontId="10" fillId="7" borderId="9" xfId="0" applyFont="1" applyFill="1" applyBorder="1"/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/>
    </xf>
    <xf numFmtId="0" fontId="10" fillId="7" borderId="26" xfId="0" applyFont="1" applyFill="1" applyBorder="1"/>
    <xf numFmtId="0" fontId="8" fillId="0" borderId="26" xfId="0" applyFon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/>
    </xf>
    <xf numFmtId="2" fontId="0" fillId="7" borderId="26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26" xfId="0" applyBorder="1" applyProtection="1"/>
    <xf numFmtId="4" fontId="0" fillId="0" borderId="26" xfId="0" applyNumberFormat="1" applyBorder="1" applyAlignment="1">
      <alignment horizontal="right"/>
    </xf>
    <xf numFmtId="4" fontId="0" fillId="0" borderId="26" xfId="0" applyNumberFormat="1" applyBorder="1"/>
    <xf numFmtId="0" fontId="8" fillId="0" borderId="22" xfId="0" applyNumberFormat="1" applyFont="1" applyFill="1" applyBorder="1" applyAlignment="1">
      <alignment horizontal="center"/>
    </xf>
    <xf numFmtId="49" fontId="8" fillId="7" borderId="22" xfId="0" applyNumberFormat="1" applyFont="1" applyFill="1" applyBorder="1" applyAlignment="1"/>
    <xf numFmtId="0" fontId="8" fillId="0" borderId="9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49" fontId="8" fillId="7" borderId="26" xfId="0" applyNumberFormat="1" applyFont="1" applyFill="1" applyBorder="1" applyAlignment="1"/>
    <xf numFmtId="3" fontId="0" fillId="7" borderId="9" xfId="0" applyNumberForma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0" fillId="7" borderId="34" xfId="0" applyNumberFormat="1" applyFont="1" applyFill="1" applyBorder="1" applyAlignment="1"/>
    <xf numFmtId="0" fontId="8" fillId="0" borderId="35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/>
    </xf>
    <xf numFmtId="49" fontId="10" fillId="7" borderId="26" xfId="0" applyNumberFormat="1" applyFont="1" applyFill="1" applyBorder="1" applyAlignment="1"/>
    <xf numFmtId="49" fontId="8" fillId="7" borderId="34" xfId="0" applyNumberFormat="1" applyFont="1" applyFill="1" applyBorder="1" applyAlignment="1"/>
    <xf numFmtId="49" fontId="8" fillId="7" borderId="38" xfId="0" applyNumberFormat="1" applyFont="1" applyFill="1" applyBorder="1" applyAlignment="1"/>
    <xf numFmtId="4" fontId="0" fillId="7" borderId="26" xfId="0" applyNumberFormat="1" applyFill="1" applyBorder="1" applyAlignment="1">
      <alignment horizontal="right"/>
    </xf>
    <xf numFmtId="0" fontId="0" fillId="0" borderId="10" xfId="0" applyBorder="1" applyProtection="1"/>
    <xf numFmtId="4" fontId="0" fillId="0" borderId="22" xfId="0" applyNumberFormat="1" applyBorder="1" applyAlignment="1" applyProtection="1">
      <alignment horizontal="right"/>
      <protection locked="0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/>
    <xf numFmtId="0" fontId="8" fillId="0" borderId="20" xfId="0" applyNumberFormat="1" applyFont="1" applyFill="1" applyBorder="1" applyAlignment="1">
      <alignment horizontal="center"/>
    </xf>
    <xf numFmtId="49" fontId="8" fillId="7" borderId="4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9" fontId="8" fillId="0" borderId="0" xfId="0" applyNumberFormat="1" applyFont="1" applyFill="1" applyBorder="1" applyAlignment="1"/>
    <xf numFmtId="2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4" fillId="8" borderId="41" xfId="0" applyNumberFormat="1" applyFont="1" applyFill="1" applyBorder="1" applyAlignment="1">
      <alignment horizontal="center" vertical="center"/>
    </xf>
    <xf numFmtId="4" fontId="4" fillId="9" borderId="3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11" fillId="4" borderId="43" xfId="0" applyNumberFormat="1" applyFont="1" applyFill="1" applyBorder="1" applyAlignment="1">
      <alignment horizontal="center" vertical="center" wrapText="1"/>
    </xf>
    <xf numFmtId="4" fontId="11" fillId="4" borderId="4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10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2" fillId="0" borderId="0" xfId="0" applyFont="1" applyFill="1" applyBorder="1"/>
    <xf numFmtId="4" fontId="1" fillId="9" borderId="46" xfId="0" applyNumberFormat="1" applyFon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6" fillId="0" borderId="0" xfId="0" applyFont="1"/>
    <xf numFmtId="4" fontId="0" fillId="0" borderId="47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8" fillId="0" borderId="0" xfId="0" applyFont="1" applyFill="1"/>
    <xf numFmtId="4" fontId="4" fillId="0" borderId="47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2" fontId="0" fillId="0" borderId="0" xfId="0" applyNumberFormat="1"/>
    <xf numFmtId="4" fontId="17" fillId="0" borderId="46" xfId="0" applyNumberFormat="1" applyFont="1" applyBorder="1" applyAlignment="1">
      <alignment horizontal="center" vertical="center" wrapText="1"/>
    </xf>
    <xf numFmtId="2" fontId="2" fillId="3" borderId="41" xfId="0" applyNumberFormat="1" applyFont="1" applyFill="1" applyBorder="1" applyAlignment="1">
      <alignment horizontal="center" wrapText="1"/>
    </xf>
    <xf numFmtId="2" fontId="2" fillId="3" borderId="45" xfId="0" applyNumberFormat="1" applyFont="1" applyFill="1" applyBorder="1" applyAlignment="1">
      <alignment horizontal="center" wrapText="1"/>
    </xf>
    <xf numFmtId="10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0" fillId="0" borderId="15" xfId="0" applyNumberFormat="1" applyBorder="1" applyAlignment="1"/>
    <xf numFmtId="4" fontId="0" fillId="0" borderId="27" xfId="0" applyNumberFormat="1" applyBorder="1" applyAlignment="1"/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9" fontId="0" fillId="0" borderId="22" xfId="0" applyNumberFormat="1" applyBorder="1" applyAlignment="1" applyProtection="1">
      <alignment horizontal="center"/>
      <protection locked="0"/>
    </xf>
  </cellXfs>
  <cellStyles count="1">
    <cellStyle name="Κανονικό" xfId="0" builtinId="0"/>
  </cellStyles>
  <dxfs count="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9"/>
  <sheetViews>
    <sheetView tabSelected="1" topLeftCell="A76" zoomScaleNormal="100" workbookViewId="0">
      <selection activeCell="J111" sqref="J111"/>
    </sheetView>
  </sheetViews>
  <sheetFormatPr defaultRowHeight="15" x14ac:dyDescent="0.25"/>
  <cols>
    <col min="1" max="1" width="18.5703125" customWidth="1"/>
    <col min="3" max="3" width="8.5703125" customWidth="1"/>
    <col min="4" max="4" width="34" bestFit="1" customWidth="1"/>
    <col min="5" max="5" width="11.140625" customWidth="1"/>
    <col min="6" max="6" width="11.28515625" customWidth="1"/>
    <col min="7" max="7" width="23" bestFit="1" customWidth="1"/>
    <col min="8" max="8" width="9.85546875" style="2" customWidth="1"/>
    <col min="9" max="9" width="10.28515625" style="3" bestFit="1" customWidth="1"/>
    <col min="10" max="10" width="20" customWidth="1"/>
    <col min="11" max="11" width="15.7109375" customWidth="1"/>
    <col min="12" max="12" width="14.85546875" customWidth="1"/>
    <col min="13" max="13" width="13.28515625" customWidth="1"/>
    <col min="14" max="14" width="13.7109375" customWidth="1"/>
    <col min="15" max="15" width="15.42578125" customWidth="1"/>
  </cols>
  <sheetData>
    <row r="1" spans="1:18" x14ac:dyDescent="0.25">
      <c r="D1" s="1" t="s">
        <v>0</v>
      </c>
    </row>
    <row r="2" spans="1:18" ht="15.75" thickBot="1" x14ac:dyDescent="0.3"/>
    <row r="3" spans="1:18" ht="35.25" customHeight="1" x14ac:dyDescent="0.25">
      <c r="A3" s="165" t="s">
        <v>1</v>
      </c>
      <c r="B3" s="166"/>
      <c r="C3" s="166"/>
      <c r="D3" s="166"/>
      <c r="E3" s="166"/>
      <c r="F3" s="167"/>
      <c r="G3" s="168" t="s">
        <v>2</v>
      </c>
      <c r="H3" s="169"/>
      <c r="I3" s="170"/>
      <c r="J3" s="171" t="s">
        <v>3</v>
      </c>
      <c r="K3" s="172"/>
      <c r="L3" s="173"/>
      <c r="M3" s="173"/>
      <c r="N3" s="173"/>
      <c r="O3" s="174"/>
    </row>
    <row r="4" spans="1:18" x14ac:dyDescent="0.25">
      <c r="A4" s="4">
        <v>1</v>
      </c>
      <c r="B4" s="5">
        <v>2</v>
      </c>
      <c r="C4" s="6">
        <v>3</v>
      </c>
      <c r="D4" s="6">
        <v>4</v>
      </c>
      <c r="E4" s="7">
        <v>5</v>
      </c>
      <c r="F4" s="8">
        <v>6</v>
      </c>
      <c r="G4" s="9">
        <v>7</v>
      </c>
      <c r="H4" s="10">
        <v>8</v>
      </c>
      <c r="I4" s="9">
        <v>9</v>
      </c>
      <c r="J4" s="11" t="s">
        <v>4</v>
      </c>
      <c r="K4" s="11" t="s">
        <v>5</v>
      </c>
      <c r="L4" s="12">
        <v>11</v>
      </c>
      <c r="M4" s="12">
        <v>12</v>
      </c>
      <c r="N4" s="12">
        <v>13</v>
      </c>
      <c r="O4" s="13">
        <v>14</v>
      </c>
    </row>
    <row r="5" spans="1:18" ht="60.75" customHeight="1" thickBot="1" x14ac:dyDescent="0.3">
      <c r="A5" s="14" t="s">
        <v>6</v>
      </c>
      <c r="B5" s="15" t="s">
        <v>7</v>
      </c>
      <c r="C5" s="16" t="s">
        <v>8</v>
      </c>
      <c r="D5" s="17" t="s">
        <v>9</v>
      </c>
      <c r="E5" s="18" t="s">
        <v>10</v>
      </c>
      <c r="F5" s="19" t="s">
        <v>11</v>
      </c>
      <c r="G5" s="20" t="s">
        <v>12</v>
      </c>
      <c r="H5" s="21" t="s">
        <v>13</v>
      </c>
      <c r="I5" s="20" t="s">
        <v>14</v>
      </c>
      <c r="J5" s="22" t="s">
        <v>15</v>
      </c>
      <c r="K5" s="22" t="s">
        <v>16</v>
      </c>
      <c r="L5" s="23" t="s">
        <v>17</v>
      </c>
      <c r="M5" s="24" t="s">
        <v>18</v>
      </c>
      <c r="N5" s="24" t="s">
        <v>19</v>
      </c>
      <c r="O5" s="25" t="s">
        <v>20</v>
      </c>
    </row>
    <row r="6" spans="1:18" ht="15.75" thickBot="1" x14ac:dyDescent="0.3">
      <c r="A6" s="175" t="s">
        <v>21</v>
      </c>
      <c r="B6" s="175">
        <v>1</v>
      </c>
      <c r="C6" s="26">
        <v>1</v>
      </c>
      <c r="D6" s="27" t="s">
        <v>22</v>
      </c>
      <c r="E6" s="28" t="s">
        <v>23</v>
      </c>
      <c r="F6" s="29">
        <v>20</v>
      </c>
      <c r="G6" s="30">
        <v>4.88</v>
      </c>
      <c r="H6" s="31">
        <f t="shared" ref="H6:H69" si="0">F6*G6</f>
        <v>97.6</v>
      </c>
      <c r="I6" s="177">
        <f>SUM(H6:H12)</f>
        <v>445.15</v>
      </c>
      <c r="J6" s="178">
        <v>0</v>
      </c>
      <c r="K6" s="32">
        <f>IF(ISBLANK(J6),"",IF(AND(J6&gt;=0%,J6&lt;=70%),ROUND(J6,4),"ΜΗ ΑΠΟΔΕΚΤΟ"))</f>
        <v>0</v>
      </c>
      <c r="L6" s="33">
        <f>IF(ISBLANK(J6),"",G6-K6*G6)</f>
        <v>4.88</v>
      </c>
      <c r="M6" s="34">
        <f>F6*L6</f>
        <v>97.6</v>
      </c>
      <c r="N6" s="137">
        <f>SUM(M6:M12)</f>
        <v>445.15</v>
      </c>
      <c r="O6" s="137">
        <f>(I6-N6)/I6</f>
        <v>0</v>
      </c>
      <c r="Q6" s="119"/>
      <c r="R6" s="119"/>
    </row>
    <row r="7" spans="1:18" ht="15.75" thickBot="1" x14ac:dyDescent="0.3">
      <c r="A7" s="176"/>
      <c r="B7" s="176"/>
      <c r="C7" s="35">
        <v>2</v>
      </c>
      <c r="D7" s="36" t="s">
        <v>24</v>
      </c>
      <c r="E7" s="37" t="s">
        <v>23</v>
      </c>
      <c r="F7" s="38">
        <v>4</v>
      </c>
      <c r="G7" s="39">
        <v>10.050000000000001</v>
      </c>
      <c r="H7" s="40">
        <f t="shared" si="0"/>
        <v>40.200000000000003</v>
      </c>
      <c r="I7" s="135"/>
      <c r="J7" s="178">
        <v>0</v>
      </c>
      <c r="K7" s="41">
        <f t="shared" ref="K7:K70" si="1">IF(ISBLANK(J7),"",IF(AND(J7&gt;=0%,J7&lt;=70%),ROUND(J7,4),"ΜΗ ΑΠΟΔΕΚΤΟ"))</f>
        <v>0</v>
      </c>
      <c r="L7" s="42">
        <f t="shared" ref="L7:L70" si="2">IF(ISBLANK(J7),"",G7-K7*G7)</f>
        <v>10.050000000000001</v>
      </c>
      <c r="M7" s="43">
        <f t="shared" ref="M7:M70" si="3">F7*L7</f>
        <v>40.200000000000003</v>
      </c>
      <c r="N7" s="138"/>
      <c r="O7" s="138"/>
      <c r="Q7" s="119"/>
      <c r="R7" s="119"/>
    </row>
    <row r="8" spans="1:18" ht="15.75" thickBot="1" x14ac:dyDescent="0.3">
      <c r="A8" s="176"/>
      <c r="B8" s="176"/>
      <c r="C8" s="35">
        <v>3</v>
      </c>
      <c r="D8" s="44" t="s">
        <v>25</v>
      </c>
      <c r="E8" s="37" t="s">
        <v>23</v>
      </c>
      <c r="F8" s="38">
        <v>5</v>
      </c>
      <c r="G8" s="39">
        <v>5.05</v>
      </c>
      <c r="H8" s="40">
        <f t="shared" si="0"/>
        <v>25.25</v>
      </c>
      <c r="I8" s="135"/>
      <c r="J8" s="178">
        <v>0</v>
      </c>
      <c r="K8" s="41">
        <f t="shared" si="1"/>
        <v>0</v>
      </c>
      <c r="L8" s="42">
        <f t="shared" si="2"/>
        <v>5.05</v>
      </c>
      <c r="M8" s="43">
        <f t="shared" si="3"/>
        <v>25.25</v>
      </c>
      <c r="N8" s="138"/>
      <c r="O8" s="138"/>
      <c r="Q8" s="119"/>
      <c r="R8" s="119"/>
    </row>
    <row r="9" spans="1:18" ht="15.75" thickBot="1" x14ac:dyDescent="0.3">
      <c r="A9" s="176"/>
      <c r="B9" s="176"/>
      <c r="C9" s="35">
        <v>4</v>
      </c>
      <c r="D9" s="45" t="s">
        <v>26</v>
      </c>
      <c r="E9" s="37" t="s">
        <v>23</v>
      </c>
      <c r="F9" s="38">
        <v>5</v>
      </c>
      <c r="G9" s="39">
        <v>9.15</v>
      </c>
      <c r="H9" s="40">
        <f t="shared" si="0"/>
        <v>45.75</v>
      </c>
      <c r="I9" s="135"/>
      <c r="J9" s="178">
        <v>0</v>
      </c>
      <c r="K9" s="41">
        <f t="shared" si="1"/>
        <v>0</v>
      </c>
      <c r="L9" s="42">
        <f t="shared" si="2"/>
        <v>9.15</v>
      </c>
      <c r="M9" s="43">
        <f t="shared" si="3"/>
        <v>45.75</v>
      </c>
      <c r="N9" s="138"/>
      <c r="O9" s="138"/>
      <c r="Q9" s="119"/>
      <c r="R9" s="119"/>
    </row>
    <row r="10" spans="1:18" ht="15.75" thickBot="1" x14ac:dyDescent="0.3">
      <c r="A10" s="46"/>
      <c r="B10" s="46"/>
      <c r="C10" s="35">
        <v>5</v>
      </c>
      <c r="D10" s="45" t="s">
        <v>27</v>
      </c>
      <c r="E10" s="37" t="s">
        <v>23</v>
      </c>
      <c r="F10" s="38">
        <v>5</v>
      </c>
      <c r="G10" s="39">
        <v>6.35</v>
      </c>
      <c r="H10" s="40">
        <f t="shared" si="0"/>
        <v>31.75</v>
      </c>
      <c r="I10" s="135"/>
      <c r="J10" s="178">
        <v>0</v>
      </c>
      <c r="K10" s="41">
        <f t="shared" si="1"/>
        <v>0</v>
      </c>
      <c r="L10" s="42">
        <f t="shared" si="2"/>
        <v>6.35</v>
      </c>
      <c r="M10" s="43">
        <f t="shared" si="3"/>
        <v>31.75</v>
      </c>
      <c r="N10" s="138"/>
      <c r="O10" s="138"/>
      <c r="Q10" s="119"/>
      <c r="R10" s="119"/>
    </row>
    <row r="11" spans="1:18" ht="15.75" thickBot="1" x14ac:dyDescent="0.3">
      <c r="A11" s="46"/>
      <c r="B11" s="46"/>
      <c r="C11" s="35">
        <v>6</v>
      </c>
      <c r="D11" s="45" t="s">
        <v>28</v>
      </c>
      <c r="E11" s="37" t="s">
        <v>23</v>
      </c>
      <c r="F11" s="38">
        <v>5</v>
      </c>
      <c r="G11" s="39">
        <v>16.64</v>
      </c>
      <c r="H11" s="40">
        <f t="shared" si="0"/>
        <v>83.2</v>
      </c>
      <c r="I11" s="135"/>
      <c r="J11" s="178">
        <v>0</v>
      </c>
      <c r="K11" s="41">
        <f t="shared" si="1"/>
        <v>0</v>
      </c>
      <c r="L11" s="42">
        <f t="shared" si="2"/>
        <v>16.64</v>
      </c>
      <c r="M11" s="43">
        <f t="shared" si="3"/>
        <v>83.2</v>
      </c>
      <c r="N11" s="138"/>
      <c r="O11" s="138"/>
      <c r="Q11" s="119"/>
      <c r="R11" s="119"/>
    </row>
    <row r="12" spans="1:18" ht="15.75" thickBot="1" x14ac:dyDescent="0.3">
      <c r="A12" s="47"/>
      <c r="B12" s="47"/>
      <c r="C12" s="48">
        <v>7</v>
      </c>
      <c r="D12" s="49" t="s">
        <v>29</v>
      </c>
      <c r="E12" s="50" t="s">
        <v>23</v>
      </c>
      <c r="F12" s="51">
        <v>5</v>
      </c>
      <c r="G12" s="52">
        <v>24.28</v>
      </c>
      <c r="H12" s="53">
        <f t="shared" si="0"/>
        <v>121.4</v>
      </c>
      <c r="I12" s="136"/>
      <c r="J12" s="178">
        <v>0</v>
      </c>
      <c r="K12" s="54">
        <f t="shared" si="1"/>
        <v>0</v>
      </c>
      <c r="L12" s="55">
        <f t="shared" si="2"/>
        <v>24.28</v>
      </c>
      <c r="M12" s="56">
        <f t="shared" si="3"/>
        <v>121.4</v>
      </c>
      <c r="N12" s="139"/>
      <c r="O12" s="139"/>
      <c r="Q12" s="119"/>
      <c r="R12" s="119"/>
    </row>
    <row r="13" spans="1:18" ht="15.75" thickBot="1" x14ac:dyDescent="0.3">
      <c r="A13" s="162" t="s">
        <v>30</v>
      </c>
      <c r="B13" s="131">
        <v>2</v>
      </c>
      <c r="C13" s="57">
        <v>8</v>
      </c>
      <c r="D13" s="58" t="s">
        <v>31</v>
      </c>
      <c r="E13" s="28" t="s">
        <v>23</v>
      </c>
      <c r="F13" s="29">
        <v>30</v>
      </c>
      <c r="G13" s="30">
        <v>0.65200000000000014</v>
      </c>
      <c r="H13" s="31">
        <f t="shared" si="0"/>
        <v>19.560000000000002</v>
      </c>
      <c r="I13" s="134">
        <f>SUM(H13:H15)</f>
        <v>95.402780487804876</v>
      </c>
      <c r="J13" s="178">
        <v>0</v>
      </c>
      <c r="K13" s="32">
        <f t="shared" si="1"/>
        <v>0</v>
      </c>
      <c r="L13" s="33">
        <f t="shared" si="2"/>
        <v>0.65200000000000014</v>
      </c>
      <c r="M13" s="34">
        <f t="shared" si="3"/>
        <v>19.560000000000002</v>
      </c>
      <c r="N13" s="137">
        <f>SUM(M13:M15)</f>
        <v>95.402780487804876</v>
      </c>
      <c r="O13" s="137">
        <f>(I13-N13)/I13</f>
        <v>0</v>
      </c>
      <c r="Q13" s="119"/>
      <c r="R13" s="119"/>
    </row>
    <row r="14" spans="1:18" ht="15.75" thickBot="1" x14ac:dyDescent="0.3">
      <c r="A14" s="163"/>
      <c r="B14" s="156"/>
      <c r="C14" s="59">
        <v>9</v>
      </c>
      <c r="D14" s="36" t="s">
        <v>32</v>
      </c>
      <c r="E14" s="37" t="s">
        <v>23</v>
      </c>
      <c r="F14" s="38">
        <v>30</v>
      </c>
      <c r="G14" s="39">
        <v>0.83809268292682926</v>
      </c>
      <c r="H14" s="40">
        <f t="shared" si="0"/>
        <v>25.142780487804878</v>
      </c>
      <c r="I14" s="135"/>
      <c r="J14" s="178">
        <v>0</v>
      </c>
      <c r="K14" s="41">
        <f t="shared" si="1"/>
        <v>0</v>
      </c>
      <c r="L14" s="42">
        <f t="shared" si="2"/>
        <v>0.83809268292682926</v>
      </c>
      <c r="M14" s="43">
        <f t="shared" si="3"/>
        <v>25.142780487804878</v>
      </c>
      <c r="N14" s="138"/>
      <c r="O14" s="138"/>
      <c r="Q14" s="119"/>
      <c r="R14" s="119"/>
    </row>
    <row r="15" spans="1:18" ht="15.75" thickBot="1" x14ac:dyDescent="0.3">
      <c r="A15" s="164"/>
      <c r="B15" s="157"/>
      <c r="C15" s="60">
        <v>10</v>
      </c>
      <c r="D15" s="61" t="s">
        <v>33</v>
      </c>
      <c r="E15" s="50" t="s">
        <v>23</v>
      </c>
      <c r="F15" s="51">
        <v>30</v>
      </c>
      <c r="G15" s="52">
        <v>1.69</v>
      </c>
      <c r="H15" s="53">
        <f t="shared" si="0"/>
        <v>50.699999999999996</v>
      </c>
      <c r="I15" s="136"/>
      <c r="J15" s="178">
        <v>0</v>
      </c>
      <c r="K15" s="54">
        <f t="shared" si="1"/>
        <v>0</v>
      </c>
      <c r="L15" s="55">
        <f t="shared" si="2"/>
        <v>1.69</v>
      </c>
      <c r="M15" s="56">
        <f t="shared" si="3"/>
        <v>50.699999999999996</v>
      </c>
      <c r="N15" s="139"/>
      <c r="O15" s="139"/>
      <c r="Q15" s="119"/>
      <c r="R15" s="119"/>
    </row>
    <row r="16" spans="1:18" ht="15.75" thickBot="1" x14ac:dyDescent="0.3">
      <c r="A16" s="128" t="s">
        <v>34</v>
      </c>
      <c r="B16" s="161">
        <v>3</v>
      </c>
      <c r="C16" s="26">
        <v>11</v>
      </c>
      <c r="D16" s="27" t="s">
        <v>35</v>
      </c>
      <c r="E16" s="28" t="s">
        <v>23</v>
      </c>
      <c r="F16" s="29">
        <v>80</v>
      </c>
      <c r="G16" s="30">
        <v>4.7249999999999996</v>
      </c>
      <c r="H16" s="31">
        <f t="shared" si="0"/>
        <v>378</v>
      </c>
      <c r="I16" s="134">
        <f>SUM(H16:H29)</f>
        <v>3270.8890611209754</v>
      </c>
      <c r="J16" s="178">
        <v>0</v>
      </c>
      <c r="K16" s="32">
        <f t="shared" si="1"/>
        <v>0</v>
      </c>
      <c r="L16" s="33">
        <f t="shared" si="2"/>
        <v>4.7249999999999996</v>
      </c>
      <c r="M16" s="34">
        <f t="shared" si="3"/>
        <v>378</v>
      </c>
      <c r="N16" s="137">
        <f>SUM(M16:M29)</f>
        <v>3270.8890611209754</v>
      </c>
      <c r="O16" s="137">
        <f>(I16-N16)/I16</f>
        <v>0</v>
      </c>
      <c r="Q16" s="119"/>
      <c r="R16" s="119"/>
    </row>
    <row r="17" spans="1:18" ht="15.75" thickBot="1" x14ac:dyDescent="0.3">
      <c r="A17" s="129"/>
      <c r="B17" s="132"/>
      <c r="C17" s="35">
        <v>12</v>
      </c>
      <c r="D17" s="36" t="s">
        <v>36</v>
      </c>
      <c r="E17" s="37" t="s">
        <v>23</v>
      </c>
      <c r="F17" s="38">
        <v>60</v>
      </c>
      <c r="G17" s="39">
        <v>4.354268292682927</v>
      </c>
      <c r="H17" s="40">
        <f t="shared" si="0"/>
        <v>261.2560975609756</v>
      </c>
      <c r="I17" s="135"/>
      <c r="J17" s="178">
        <v>0</v>
      </c>
      <c r="K17" s="41">
        <f t="shared" si="1"/>
        <v>0</v>
      </c>
      <c r="L17" s="42">
        <f t="shared" si="2"/>
        <v>4.354268292682927</v>
      </c>
      <c r="M17" s="43">
        <f t="shared" si="3"/>
        <v>261.2560975609756</v>
      </c>
      <c r="N17" s="138"/>
      <c r="O17" s="138"/>
      <c r="Q17" s="119"/>
      <c r="R17" s="119"/>
    </row>
    <row r="18" spans="1:18" ht="15.75" thickBot="1" x14ac:dyDescent="0.3">
      <c r="A18" s="129"/>
      <c r="B18" s="132"/>
      <c r="C18" s="35">
        <v>13</v>
      </c>
      <c r="D18" s="36" t="s">
        <v>37</v>
      </c>
      <c r="E18" s="37" t="s">
        <v>23</v>
      </c>
      <c r="F18" s="62">
        <v>60</v>
      </c>
      <c r="G18" s="39">
        <v>10.860000000000001</v>
      </c>
      <c r="H18" s="40">
        <f t="shared" si="0"/>
        <v>651.6</v>
      </c>
      <c r="I18" s="135"/>
      <c r="J18" s="178">
        <v>0</v>
      </c>
      <c r="K18" s="41">
        <f t="shared" si="1"/>
        <v>0</v>
      </c>
      <c r="L18" s="42">
        <f t="shared" si="2"/>
        <v>10.860000000000001</v>
      </c>
      <c r="M18" s="43">
        <f t="shared" si="3"/>
        <v>651.6</v>
      </c>
      <c r="N18" s="138"/>
      <c r="O18" s="138"/>
      <c r="Q18" s="119"/>
      <c r="R18" s="119"/>
    </row>
    <row r="19" spans="1:18" ht="15.75" thickBot="1" x14ac:dyDescent="0.3">
      <c r="A19" s="129"/>
      <c r="B19" s="132"/>
      <c r="C19" s="48">
        <v>14</v>
      </c>
      <c r="D19" s="36" t="s">
        <v>38</v>
      </c>
      <c r="E19" s="37" t="s">
        <v>23</v>
      </c>
      <c r="F19" s="38">
        <v>5</v>
      </c>
      <c r="G19" s="39">
        <v>13.575000000000001</v>
      </c>
      <c r="H19" s="40">
        <f t="shared" si="0"/>
        <v>67.875</v>
      </c>
      <c r="I19" s="135"/>
      <c r="J19" s="178">
        <v>0</v>
      </c>
      <c r="K19" s="41">
        <f t="shared" si="1"/>
        <v>0</v>
      </c>
      <c r="L19" s="42">
        <f t="shared" si="2"/>
        <v>13.575000000000001</v>
      </c>
      <c r="M19" s="43">
        <f t="shared" si="3"/>
        <v>67.875</v>
      </c>
      <c r="N19" s="138"/>
      <c r="O19" s="138"/>
      <c r="Q19" s="119"/>
      <c r="R19" s="119"/>
    </row>
    <row r="20" spans="1:18" ht="15.75" thickBot="1" x14ac:dyDescent="0.3">
      <c r="A20" s="129"/>
      <c r="B20" s="132"/>
      <c r="C20" s="26">
        <v>15</v>
      </c>
      <c r="D20" s="36" t="s">
        <v>39</v>
      </c>
      <c r="E20" s="37" t="s">
        <v>23</v>
      </c>
      <c r="F20" s="38">
        <v>30</v>
      </c>
      <c r="G20" s="39">
        <v>17.845000000000002</v>
      </c>
      <c r="H20" s="40">
        <f t="shared" si="0"/>
        <v>535.35</v>
      </c>
      <c r="I20" s="135"/>
      <c r="J20" s="178">
        <v>0</v>
      </c>
      <c r="K20" s="41">
        <f t="shared" si="1"/>
        <v>0</v>
      </c>
      <c r="L20" s="42">
        <f t="shared" si="2"/>
        <v>17.845000000000002</v>
      </c>
      <c r="M20" s="43">
        <f t="shared" si="3"/>
        <v>535.35</v>
      </c>
      <c r="N20" s="138"/>
      <c r="O20" s="138"/>
      <c r="Q20" s="119"/>
      <c r="R20" s="119"/>
    </row>
    <row r="21" spans="1:18" ht="15.75" thickBot="1" x14ac:dyDescent="0.3">
      <c r="A21" s="129"/>
      <c r="B21" s="132"/>
      <c r="C21" s="35">
        <v>16</v>
      </c>
      <c r="D21" s="36" t="s">
        <v>40</v>
      </c>
      <c r="E21" s="37" t="s">
        <v>23</v>
      </c>
      <c r="F21" s="38">
        <v>7</v>
      </c>
      <c r="G21" s="39">
        <v>21.01876923</v>
      </c>
      <c r="H21" s="40">
        <f t="shared" si="0"/>
        <v>147.13138461</v>
      </c>
      <c r="I21" s="135"/>
      <c r="J21" s="178">
        <v>0</v>
      </c>
      <c r="K21" s="41">
        <f t="shared" si="1"/>
        <v>0</v>
      </c>
      <c r="L21" s="42">
        <f t="shared" si="2"/>
        <v>21.01876923</v>
      </c>
      <c r="M21" s="43">
        <f t="shared" si="3"/>
        <v>147.13138461</v>
      </c>
      <c r="N21" s="138"/>
      <c r="O21" s="138"/>
      <c r="Q21" s="119"/>
      <c r="R21" s="119"/>
    </row>
    <row r="22" spans="1:18" ht="15.75" thickBot="1" x14ac:dyDescent="0.3">
      <c r="A22" s="129"/>
      <c r="B22" s="132"/>
      <c r="C22" s="35">
        <v>17</v>
      </c>
      <c r="D22" s="36" t="s">
        <v>41</v>
      </c>
      <c r="E22" s="37" t="s">
        <v>23</v>
      </c>
      <c r="F22" s="38">
        <v>5</v>
      </c>
      <c r="G22" s="39">
        <v>33.361315789999992</v>
      </c>
      <c r="H22" s="40">
        <f t="shared" si="0"/>
        <v>166.80657894999996</v>
      </c>
      <c r="I22" s="135"/>
      <c r="J22" s="178">
        <v>0</v>
      </c>
      <c r="K22" s="41">
        <f t="shared" si="1"/>
        <v>0</v>
      </c>
      <c r="L22" s="42">
        <f t="shared" si="2"/>
        <v>33.361315789999992</v>
      </c>
      <c r="M22" s="43">
        <f t="shared" si="3"/>
        <v>166.80657894999996</v>
      </c>
      <c r="N22" s="138"/>
      <c r="O22" s="138"/>
      <c r="Q22" s="119"/>
      <c r="R22" s="119"/>
    </row>
    <row r="23" spans="1:18" ht="15.75" thickBot="1" x14ac:dyDescent="0.3">
      <c r="A23" s="129"/>
      <c r="B23" s="132"/>
      <c r="C23" s="35">
        <v>18</v>
      </c>
      <c r="D23" s="36" t="s">
        <v>42</v>
      </c>
      <c r="E23" s="37" t="s">
        <v>23</v>
      </c>
      <c r="F23" s="38">
        <v>6</v>
      </c>
      <c r="G23" s="39">
        <v>36.93</v>
      </c>
      <c r="H23" s="40">
        <f t="shared" si="0"/>
        <v>221.57999999999998</v>
      </c>
      <c r="I23" s="135"/>
      <c r="J23" s="178">
        <v>0</v>
      </c>
      <c r="K23" s="41">
        <f t="shared" si="1"/>
        <v>0</v>
      </c>
      <c r="L23" s="42">
        <f t="shared" si="2"/>
        <v>36.93</v>
      </c>
      <c r="M23" s="43">
        <f t="shared" si="3"/>
        <v>221.57999999999998</v>
      </c>
      <c r="N23" s="138"/>
      <c r="O23" s="138"/>
      <c r="Q23" s="119"/>
      <c r="R23" s="119"/>
    </row>
    <row r="24" spans="1:18" ht="15.75" thickBot="1" x14ac:dyDescent="0.3">
      <c r="A24" s="129"/>
      <c r="B24" s="132"/>
      <c r="C24" s="35">
        <v>19</v>
      </c>
      <c r="D24" s="44" t="s">
        <v>43</v>
      </c>
      <c r="E24" s="37" t="s">
        <v>23</v>
      </c>
      <c r="F24" s="38">
        <v>12</v>
      </c>
      <c r="G24" s="39">
        <v>39.015000000000001</v>
      </c>
      <c r="H24" s="40">
        <f t="shared" si="0"/>
        <v>468.18</v>
      </c>
      <c r="I24" s="135"/>
      <c r="J24" s="178">
        <v>0</v>
      </c>
      <c r="K24" s="41">
        <f t="shared" si="1"/>
        <v>0</v>
      </c>
      <c r="L24" s="42">
        <f t="shared" si="2"/>
        <v>39.015000000000001</v>
      </c>
      <c r="M24" s="43">
        <f t="shared" si="3"/>
        <v>468.18</v>
      </c>
      <c r="N24" s="138"/>
      <c r="O24" s="138"/>
      <c r="Q24" s="119"/>
      <c r="R24" s="119"/>
    </row>
    <row r="25" spans="1:18" ht="15.75" thickBot="1" x14ac:dyDescent="0.3">
      <c r="A25" s="129"/>
      <c r="B25" s="132"/>
      <c r="C25" s="63">
        <v>20</v>
      </c>
      <c r="D25" s="36" t="s">
        <v>44</v>
      </c>
      <c r="E25" s="37" t="s">
        <v>23</v>
      </c>
      <c r="F25" s="38">
        <v>15</v>
      </c>
      <c r="G25" s="39">
        <v>0.79500000000000004</v>
      </c>
      <c r="H25" s="40">
        <f t="shared" si="0"/>
        <v>11.925000000000001</v>
      </c>
      <c r="I25" s="135"/>
      <c r="J25" s="178">
        <v>0</v>
      </c>
      <c r="K25" s="41">
        <f t="shared" si="1"/>
        <v>0</v>
      </c>
      <c r="L25" s="42">
        <f t="shared" si="2"/>
        <v>0.79500000000000004</v>
      </c>
      <c r="M25" s="43">
        <f t="shared" si="3"/>
        <v>11.925000000000001</v>
      </c>
      <c r="N25" s="138"/>
      <c r="O25" s="138"/>
      <c r="Q25" s="119"/>
      <c r="R25" s="119"/>
    </row>
    <row r="26" spans="1:18" ht="15.75" thickBot="1" x14ac:dyDescent="0.3">
      <c r="A26" s="129"/>
      <c r="B26" s="132"/>
      <c r="C26" s="59">
        <v>21</v>
      </c>
      <c r="D26" s="64" t="s">
        <v>45</v>
      </c>
      <c r="E26" s="37" t="s">
        <v>23</v>
      </c>
      <c r="F26" s="38">
        <v>5</v>
      </c>
      <c r="G26" s="39">
        <v>1.0449999999999999</v>
      </c>
      <c r="H26" s="40">
        <f t="shared" si="0"/>
        <v>5.2249999999999996</v>
      </c>
      <c r="I26" s="135"/>
      <c r="J26" s="178">
        <v>0</v>
      </c>
      <c r="K26" s="41">
        <f t="shared" si="1"/>
        <v>0</v>
      </c>
      <c r="L26" s="42">
        <f t="shared" si="2"/>
        <v>1.0449999999999999</v>
      </c>
      <c r="M26" s="43">
        <f t="shared" si="3"/>
        <v>5.2249999999999996</v>
      </c>
      <c r="N26" s="138"/>
      <c r="O26" s="138"/>
      <c r="Q26" s="119"/>
      <c r="R26" s="119"/>
    </row>
    <row r="27" spans="1:18" ht="15.75" thickBot="1" x14ac:dyDescent="0.3">
      <c r="A27" s="129"/>
      <c r="B27" s="132"/>
      <c r="C27" s="65">
        <v>22</v>
      </c>
      <c r="D27" s="36" t="s">
        <v>46</v>
      </c>
      <c r="E27" s="37" t="s">
        <v>23</v>
      </c>
      <c r="F27" s="38">
        <v>50</v>
      </c>
      <c r="G27" s="39">
        <v>1.78</v>
      </c>
      <c r="H27" s="40">
        <f t="shared" si="0"/>
        <v>89</v>
      </c>
      <c r="I27" s="135"/>
      <c r="J27" s="178">
        <v>0</v>
      </c>
      <c r="K27" s="41">
        <f t="shared" si="1"/>
        <v>0</v>
      </c>
      <c r="L27" s="42">
        <f t="shared" si="2"/>
        <v>1.78</v>
      </c>
      <c r="M27" s="43">
        <f t="shared" si="3"/>
        <v>89</v>
      </c>
      <c r="N27" s="138"/>
      <c r="O27" s="138"/>
      <c r="Q27" s="119"/>
      <c r="R27" s="119"/>
    </row>
    <row r="28" spans="1:18" ht="15.75" thickBot="1" x14ac:dyDescent="0.3">
      <c r="A28" s="129"/>
      <c r="B28" s="132"/>
      <c r="C28" s="35">
        <v>23</v>
      </c>
      <c r="D28" s="36" t="s">
        <v>47</v>
      </c>
      <c r="E28" s="37" t="s">
        <v>23</v>
      </c>
      <c r="F28" s="38">
        <v>100</v>
      </c>
      <c r="G28" s="39">
        <v>2.0749999999999997</v>
      </c>
      <c r="H28" s="40">
        <f t="shared" si="0"/>
        <v>207.49999999999997</v>
      </c>
      <c r="I28" s="135"/>
      <c r="J28" s="178">
        <v>0</v>
      </c>
      <c r="K28" s="41">
        <f t="shared" si="1"/>
        <v>0</v>
      </c>
      <c r="L28" s="42">
        <f t="shared" si="2"/>
        <v>2.0749999999999997</v>
      </c>
      <c r="M28" s="43">
        <f t="shared" si="3"/>
        <v>207.49999999999997</v>
      </c>
      <c r="N28" s="138"/>
      <c r="O28" s="138"/>
      <c r="Q28" s="119"/>
      <c r="R28" s="119"/>
    </row>
    <row r="29" spans="1:18" ht="15.75" thickBot="1" x14ac:dyDescent="0.3">
      <c r="A29" s="130"/>
      <c r="B29" s="133"/>
      <c r="C29" s="48">
        <v>24</v>
      </c>
      <c r="D29" s="61" t="s">
        <v>48</v>
      </c>
      <c r="E29" s="50" t="s">
        <v>23</v>
      </c>
      <c r="F29" s="51">
        <v>12</v>
      </c>
      <c r="G29" s="52">
        <v>4.9549999999999992</v>
      </c>
      <c r="H29" s="53">
        <f t="shared" si="0"/>
        <v>59.459999999999994</v>
      </c>
      <c r="I29" s="136"/>
      <c r="J29" s="178">
        <v>0</v>
      </c>
      <c r="K29" s="54">
        <f t="shared" si="1"/>
        <v>0</v>
      </c>
      <c r="L29" s="55">
        <f t="shared" si="2"/>
        <v>4.9549999999999992</v>
      </c>
      <c r="M29" s="56">
        <f t="shared" si="3"/>
        <v>59.459999999999994</v>
      </c>
      <c r="N29" s="139"/>
      <c r="O29" s="139"/>
      <c r="Q29" s="119"/>
      <c r="R29" s="119"/>
    </row>
    <row r="30" spans="1:18" ht="15.75" thickBot="1" x14ac:dyDescent="0.3">
      <c r="A30" s="128" t="s">
        <v>49</v>
      </c>
      <c r="B30" s="131">
        <v>4</v>
      </c>
      <c r="C30" s="26">
        <v>25</v>
      </c>
      <c r="D30" s="58" t="s">
        <v>50</v>
      </c>
      <c r="E30" s="28" t="s">
        <v>23</v>
      </c>
      <c r="F30" s="29">
        <v>100</v>
      </c>
      <c r="G30" s="30">
        <v>6.5366999999999997</v>
      </c>
      <c r="H30" s="31">
        <f t="shared" si="0"/>
        <v>653.66999999999996</v>
      </c>
      <c r="I30" s="134">
        <f>SUM(H30:H41)</f>
        <v>3716.4311999999995</v>
      </c>
      <c r="J30" s="178">
        <v>0</v>
      </c>
      <c r="K30" s="32">
        <f t="shared" si="1"/>
        <v>0</v>
      </c>
      <c r="L30" s="33">
        <f t="shared" si="2"/>
        <v>6.5366999999999997</v>
      </c>
      <c r="M30" s="34">
        <f t="shared" si="3"/>
        <v>653.66999999999996</v>
      </c>
      <c r="N30" s="137">
        <f>SUM(M30:M41)</f>
        <v>3716.4311999999995</v>
      </c>
      <c r="O30" s="137">
        <f>(I30-N30)/I30</f>
        <v>0</v>
      </c>
      <c r="Q30" s="119"/>
      <c r="R30" s="119"/>
    </row>
    <row r="31" spans="1:18" ht="15.75" thickBot="1" x14ac:dyDescent="0.3">
      <c r="A31" s="160"/>
      <c r="B31" s="161"/>
      <c r="C31" s="35">
        <v>26</v>
      </c>
      <c r="D31" s="36" t="s">
        <v>51</v>
      </c>
      <c r="E31" s="37" t="s">
        <v>23</v>
      </c>
      <c r="F31" s="38">
        <v>5</v>
      </c>
      <c r="G31" s="39">
        <v>21.48</v>
      </c>
      <c r="H31" s="40">
        <f t="shared" si="0"/>
        <v>107.4</v>
      </c>
      <c r="I31" s="135"/>
      <c r="J31" s="178">
        <v>0</v>
      </c>
      <c r="K31" s="41">
        <f t="shared" si="1"/>
        <v>0</v>
      </c>
      <c r="L31" s="42">
        <f t="shared" si="2"/>
        <v>21.48</v>
      </c>
      <c r="M31" s="43">
        <f t="shared" si="3"/>
        <v>107.4</v>
      </c>
      <c r="N31" s="138"/>
      <c r="O31" s="138"/>
      <c r="Q31" s="119"/>
      <c r="R31" s="119"/>
    </row>
    <row r="32" spans="1:18" ht="15.75" thickBot="1" x14ac:dyDescent="0.3">
      <c r="A32" s="160"/>
      <c r="B32" s="161"/>
      <c r="C32" s="35">
        <v>27</v>
      </c>
      <c r="D32" s="36" t="s">
        <v>52</v>
      </c>
      <c r="E32" s="37" t="s">
        <v>23</v>
      </c>
      <c r="F32" s="38">
        <v>24</v>
      </c>
      <c r="G32" s="39">
        <v>27.084300000000002</v>
      </c>
      <c r="H32" s="40">
        <f t="shared" si="0"/>
        <v>650.02320000000009</v>
      </c>
      <c r="I32" s="135"/>
      <c r="J32" s="178">
        <v>0</v>
      </c>
      <c r="K32" s="41">
        <f t="shared" si="1"/>
        <v>0</v>
      </c>
      <c r="L32" s="42">
        <f t="shared" si="2"/>
        <v>27.084300000000002</v>
      </c>
      <c r="M32" s="43">
        <f t="shared" si="3"/>
        <v>650.02320000000009</v>
      </c>
      <c r="N32" s="138"/>
      <c r="O32" s="138"/>
      <c r="Q32" s="119"/>
      <c r="R32" s="119"/>
    </row>
    <row r="33" spans="1:18" ht="15.75" thickBot="1" x14ac:dyDescent="0.3">
      <c r="A33" s="129"/>
      <c r="B33" s="132"/>
      <c r="C33" s="48">
        <v>28</v>
      </c>
      <c r="D33" s="36" t="s">
        <v>53</v>
      </c>
      <c r="E33" s="37" t="s">
        <v>23</v>
      </c>
      <c r="F33" s="38">
        <v>3</v>
      </c>
      <c r="G33" s="39">
        <v>32.375999999999998</v>
      </c>
      <c r="H33" s="40">
        <f t="shared" si="0"/>
        <v>97.127999999999986</v>
      </c>
      <c r="I33" s="135"/>
      <c r="J33" s="178">
        <v>0</v>
      </c>
      <c r="K33" s="41">
        <f t="shared" si="1"/>
        <v>0</v>
      </c>
      <c r="L33" s="42">
        <f t="shared" si="2"/>
        <v>32.375999999999998</v>
      </c>
      <c r="M33" s="43">
        <f t="shared" si="3"/>
        <v>97.127999999999986</v>
      </c>
      <c r="N33" s="138"/>
      <c r="O33" s="138"/>
      <c r="Q33" s="119"/>
      <c r="R33" s="119"/>
    </row>
    <row r="34" spans="1:18" ht="15.75" thickBot="1" x14ac:dyDescent="0.3">
      <c r="A34" s="129"/>
      <c r="B34" s="132"/>
      <c r="C34" s="26">
        <v>29</v>
      </c>
      <c r="D34" s="36" t="s">
        <v>54</v>
      </c>
      <c r="E34" s="37" t="s">
        <v>23</v>
      </c>
      <c r="F34" s="38">
        <v>5</v>
      </c>
      <c r="G34" s="39">
        <v>44.15</v>
      </c>
      <c r="H34" s="40">
        <f t="shared" si="0"/>
        <v>220.75</v>
      </c>
      <c r="I34" s="135"/>
      <c r="J34" s="178">
        <v>0</v>
      </c>
      <c r="K34" s="41">
        <f t="shared" si="1"/>
        <v>0</v>
      </c>
      <c r="L34" s="42">
        <f t="shared" si="2"/>
        <v>44.15</v>
      </c>
      <c r="M34" s="43">
        <f t="shared" si="3"/>
        <v>220.75</v>
      </c>
      <c r="N34" s="138"/>
      <c r="O34" s="138"/>
      <c r="Q34" s="119"/>
      <c r="R34" s="119"/>
    </row>
    <row r="35" spans="1:18" ht="15.75" thickBot="1" x14ac:dyDescent="0.3">
      <c r="A35" s="129"/>
      <c r="B35" s="132"/>
      <c r="C35" s="35">
        <v>30</v>
      </c>
      <c r="D35" s="36" t="s">
        <v>55</v>
      </c>
      <c r="E35" s="37" t="s">
        <v>23</v>
      </c>
      <c r="F35" s="38">
        <v>12</v>
      </c>
      <c r="G35" s="39">
        <v>56.029999999999994</v>
      </c>
      <c r="H35" s="40">
        <f t="shared" si="0"/>
        <v>672.3599999999999</v>
      </c>
      <c r="I35" s="135"/>
      <c r="J35" s="178">
        <v>0</v>
      </c>
      <c r="K35" s="41">
        <f t="shared" si="1"/>
        <v>0</v>
      </c>
      <c r="L35" s="42">
        <f t="shared" si="2"/>
        <v>56.029999999999994</v>
      </c>
      <c r="M35" s="43">
        <f t="shared" si="3"/>
        <v>672.3599999999999</v>
      </c>
      <c r="N35" s="138"/>
      <c r="O35" s="138"/>
      <c r="Q35" s="119"/>
      <c r="R35" s="119"/>
    </row>
    <row r="36" spans="1:18" ht="15.75" thickBot="1" x14ac:dyDescent="0.3">
      <c r="A36" s="129"/>
      <c r="B36" s="132"/>
      <c r="C36" s="35">
        <v>31</v>
      </c>
      <c r="D36" s="36" t="s">
        <v>56</v>
      </c>
      <c r="E36" s="37" t="s">
        <v>23</v>
      </c>
      <c r="F36" s="38">
        <v>8</v>
      </c>
      <c r="G36" s="39">
        <v>70.89</v>
      </c>
      <c r="H36" s="40">
        <f t="shared" si="0"/>
        <v>567.12</v>
      </c>
      <c r="I36" s="135"/>
      <c r="J36" s="178">
        <v>0</v>
      </c>
      <c r="K36" s="41">
        <f t="shared" si="1"/>
        <v>0</v>
      </c>
      <c r="L36" s="42">
        <f t="shared" si="2"/>
        <v>70.89</v>
      </c>
      <c r="M36" s="43">
        <f t="shared" si="3"/>
        <v>567.12</v>
      </c>
      <c r="N36" s="138"/>
      <c r="O36" s="138"/>
      <c r="Q36" s="119"/>
      <c r="R36" s="119"/>
    </row>
    <row r="37" spans="1:18" ht="15.75" thickBot="1" x14ac:dyDescent="0.3">
      <c r="A37" s="129"/>
      <c r="B37" s="132"/>
      <c r="C37" s="35">
        <v>32</v>
      </c>
      <c r="D37" s="36" t="s">
        <v>57</v>
      </c>
      <c r="E37" s="37" t="s">
        <v>23</v>
      </c>
      <c r="F37" s="38">
        <v>12</v>
      </c>
      <c r="G37" s="39">
        <v>0.99</v>
      </c>
      <c r="H37" s="40">
        <f t="shared" si="0"/>
        <v>11.879999999999999</v>
      </c>
      <c r="I37" s="135"/>
      <c r="J37" s="178">
        <v>0</v>
      </c>
      <c r="K37" s="41">
        <f t="shared" si="1"/>
        <v>0</v>
      </c>
      <c r="L37" s="42">
        <f t="shared" si="2"/>
        <v>0.99</v>
      </c>
      <c r="M37" s="43">
        <f t="shared" si="3"/>
        <v>11.879999999999999</v>
      </c>
      <c r="N37" s="138"/>
      <c r="O37" s="138"/>
      <c r="Q37" s="119"/>
      <c r="R37" s="119"/>
    </row>
    <row r="38" spans="1:18" ht="15.75" thickBot="1" x14ac:dyDescent="0.3">
      <c r="A38" s="129"/>
      <c r="B38" s="132"/>
      <c r="C38" s="35">
        <v>33</v>
      </c>
      <c r="D38" s="36" t="s">
        <v>58</v>
      </c>
      <c r="E38" s="37" t="s">
        <v>23</v>
      </c>
      <c r="F38" s="38">
        <v>100</v>
      </c>
      <c r="G38" s="39">
        <v>1.3550000000000002</v>
      </c>
      <c r="H38" s="40">
        <f t="shared" si="0"/>
        <v>135.50000000000003</v>
      </c>
      <c r="I38" s="135"/>
      <c r="J38" s="178">
        <v>0</v>
      </c>
      <c r="K38" s="41">
        <f t="shared" si="1"/>
        <v>0</v>
      </c>
      <c r="L38" s="42">
        <f t="shared" si="2"/>
        <v>1.3550000000000002</v>
      </c>
      <c r="M38" s="43">
        <f t="shared" si="3"/>
        <v>135.50000000000003</v>
      </c>
      <c r="N38" s="138"/>
      <c r="O38" s="138"/>
      <c r="Q38" s="119"/>
      <c r="R38" s="119"/>
    </row>
    <row r="39" spans="1:18" ht="15.75" thickBot="1" x14ac:dyDescent="0.3">
      <c r="A39" s="152"/>
      <c r="B39" s="153"/>
      <c r="C39" s="35">
        <v>34</v>
      </c>
      <c r="D39" s="36" t="s">
        <v>59</v>
      </c>
      <c r="E39" s="37" t="s">
        <v>23</v>
      </c>
      <c r="F39" s="38">
        <v>50</v>
      </c>
      <c r="G39" s="39">
        <v>2.3199999999999998</v>
      </c>
      <c r="H39" s="40">
        <f t="shared" si="0"/>
        <v>115.99999999999999</v>
      </c>
      <c r="I39" s="135"/>
      <c r="J39" s="178">
        <v>0</v>
      </c>
      <c r="K39" s="41">
        <f t="shared" si="1"/>
        <v>0</v>
      </c>
      <c r="L39" s="42">
        <f t="shared" si="2"/>
        <v>2.3199999999999998</v>
      </c>
      <c r="M39" s="43">
        <f t="shared" si="3"/>
        <v>115.99999999999999</v>
      </c>
      <c r="N39" s="138"/>
      <c r="O39" s="138"/>
      <c r="Q39" s="119"/>
      <c r="R39" s="119"/>
    </row>
    <row r="40" spans="1:18" ht="15.75" thickBot="1" x14ac:dyDescent="0.3">
      <c r="A40" s="152"/>
      <c r="B40" s="153"/>
      <c r="C40" s="48">
        <v>35</v>
      </c>
      <c r="D40" s="44" t="s">
        <v>60</v>
      </c>
      <c r="E40" s="37" t="s">
        <v>23</v>
      </c>
      <c r="F40" s="38">
        <v>100</v>
      </c>
      <c r="G40" s="39">
        <v>4.3</v>
      </c>
      <c r="H40" s="40">
        <f t="shared" si="0"/>
        <v>430</v>
      </c>
      <c r="I40" s="135"/>
      <c r="J40" s="178">
        <v>0</v>
      </c>
      <c r="K40" s="41">
        <f t="shared" si="1"/>
        <v>0</v>
      </c>
      <c r="L40" s="42">
        <f t="shared" si="2"/>
        <v>4.3</v>
      </c>
      <c r="M40" s="43">
        <f t="shared" si="3"/>
        <v>430</v>
      </c>
      <c r="N40" s="138"/>
      <c r="O40" s="138"/>
      <c r="Q40" s="119"/>
      <c r="R40" s="119"/>
    </row>
    <row r="41" spans="1:18" ht="15.75" thickBot="1" x14ac:dyDescent="0.3">
      <c r="A41" s="130"/>
      <c r="B41" s="133"/>
      <c r="C41" s="66">
        <v>36</v>
      </c>
      <c r="D41" s="67" t="s">
        <v>61</v>
      </c>
      <c r="E41" s="50" t="s">
        <v>23</v>
      </c>
      <c r="F41" s="51">
        <v>12</v>
      </c>
      <c r="G41" s="52">
        <v>4.55</v>
      </c>
      <c r="H41" s="53">
        <f t="shared" si="0"/>
        <v>54.599999999999994</v>
      </c>
      <c r="I41" s="136"/>
      <c r="J41" s="178">
        <v>0</v>
      </c>
      <c r="K41" s="54">
        <f t="shared" si="1"/>
        <v>0</v>
      </c>
      <c r="L41" s="55">
        <f t="shared" si="2"/>
        <v>4.55</v>
      </c>
      <c r="M41" s="56">
        <f t="shared" si="3"/>
        <v>54.599999999999994</v>
      </c>
      <c r="N41" s="139"/>
      <c r="O41" s="139"/>
      <c r="Q41" s="119"/>
      <c r="R41" s="119"/>
    </row>
    <row r="42" spans="1:18" ht="15.75" thickBot="1" x14ac:dyDescent="0.3">
      <c r="A42" s="128" t="s">
        <v>62</v>
      </c>
      <c r="B42" s="131">
        <v>5</v>
      </c>
      <c r="C42" s="26">
        <v>37</v>
      </c>
      <c r="D42" s="58" t="s">
        <v>63</v>
      </c>
      <c r="E42" s="28" t="s">
        <v>23</v>
      </c>
      <c r="F42" s="29">
        <v>500</v>
      </c>
      <c r="G42" s="30">
        <v>8.25</v>
      </c>
      <c r="H42" s="31">
        <f t="shared" si="0"/>
        <v>4125</v>
      </c>
      <c r="I42" s="137">
        <f>SUM(H42:H62)</f>
        <v>25879.536504083382</v>
      </c>
      <c r="J42" s="178">
        <v>0</v>
      </c>
      <c r="K42" s="32">
        <f t="shared" si="1"/>
        <v>0</v>
      </c>
      <c r="L42" s="33">
        <f t="shared" si="2"/>
        <v>8.25</v>
      </c>
      <c r="M42" s="34">
        <f t="shared" si="3"/>
        <v>4125</v>
      </c>
      <c r="N42" s="137">
        <f>SUM(M42:M62)</f>
        <v>25879.536504083382</v>
      </c>
      <c r="O42" s="137">
        <f>(I42-N42)/I42</f>
        <v>0</v>
      </c>
      <c r="Q42" s="119"/>
      <c r="R42" s="119"/>
    </row>
    <row r="43" spans="1:18" ht="15.75" thickBot="1" x14ac:dyDescent="0.3">
      <c r="A43" s="129"/>
      <c r="B43" s="132"/>
      <c r="C43" s="35">
        <v>38</v>
      </c>
      <c r="D43" s="36" t="s">
        <v>64</v>
      </c>
      <c r="E43" s="37" t="s">
        <v>23</v>
      </c>
      <c r="F43" s="38">
        <v>100</v>
      </c>
      <c r="G43" s="39">
        <v>10.16</v>
      </c>
      <c r="H43" s="40">
        <f t="shared" si="0"/>
        <v>1016</v>
      </c>
      <c r="I43" s="142"/>
      <c r="J43" s="178">
        <v>0</v>
      </c>
      <c r="K43" s="41">
        <f t="shared" si="1"/>
        <v>0</v>
      </c>
      <c r="L43" s="42">
        <f t="shared" si="2"/>
        <v>10.16</v>
      </c>
      <c r="M43" s="43">
        <f t="shared" si="3"/>
        <v>1016</v>
      </c>
      <c r="N43" s="138"/>
      <c r="O43" s="138"/>
      <c r="Q43" s="119"/>
      <c r="R43" s="119"/>
    </row>
    <row r="44" spans="1:18" ht="15.75" thickBot="1" x14ac:dyDescent="0.3">
      <c r="A44" s="129"/>
      <c r="B44" s="132"/>
      <c r="C44" s="35">
        <v>39</v>
      </c>
      <c r="D44" s="36" t="s">
        <v>65</v>
      </c>
      <c r="E44" s="37" t="s">
        <v>23</v>
      </c>
      <c r="F44" s="38">
        <v>150</v>
      </c>
      <c r="G44" s="39">
        <v>11.93</v>
      </c>
      <c r="H44" s="40">
        <f t="shared" si="0"/>
        <v>1789.5</v>
      </c>
      <c r="I44" s="142"/>
      <c r="J44" s="178">
        <v>0</v>
      </c>
      <c r="K44" s="41">
        <f t="shared" si="1"/>
        <v>0</v>
      </c>
      <c r="L44" s="42">
        <f t="shared" si="2"/>
        <v>11.93</v>
      </c>
      <c r="M44" s="43">
        <f t="shared" si="3"/>
        <v>1789.5</v>
      </c>
      <c r="N44" s="138"/>
      <c r="O44" s="138"/>
      <c r="Q44" s="119"/>
      <c r="R44" s="119"/>
    </row>
    <row r="45" spans="1:18" ht="15.75" thickBot="1" x14ac:dyDescent="0.3">
      <c r="A45" s="129"/>
      <c r="B45" s="132"/>
      <c r="C45" s="35">
        <v>40</v>
      </c>
      <c r="D45" s="44" t="s">
        <v>66</v>
      </c>
      <c r="E45" s="37" t="s">
        <v>23</v>
      </c>
      <c r="F45" s="38">
        <v>150</v>
      </c>
      <c r="G45" s="39">
        <v>14.15</v>
      </c>
      <c r="H45" s="40">
        <f t="shared" si="0"/>
        <v>2122.5</v>
      </c>
      <c r="I45" s="142"/>
      <c r="J45" s="178">
        <v>0</v>
      </c>
      <c r="K45" s="41">
        <f t="shared" si="1"/>
        <v>0</v>
      </c>
      <c r="L45" s="42">
        <f t="shared" si="2"/>
        <v>14.15</v>
      </c>
      <c r="M45" s="43">
        <f t="shared" si="3"/>
        <v>2122.5</v>
      </c>
      <c r="N45" s="138"/>
      <c r="O45" s="138"/>
      <c r="Q45" s="119"/>
      <c r="R45" s="119"/>
    </row>
    <row r="46" spans="1:18" ht="15.75" thickBot="1" x14ac:dyDescent="0.3">
      <c r="A46" s="129"/>
      <c r="B46" s="132"/>
      <c r="C46" s="63">
        <v>41</v>
      </c>
      <c r="D46" s="36" t="s">
        <v>67</v>
      </c>
      <c r="E46" s="37" t="s">
        <v>23</v>
      </c>
      <c r="F46" s="38">
        <v>100</v>
      </c>
      <c r="G46" s="39">
        <v>21.348330569105695</v>
      </c>
      <c r="H46" s="40">
        <f t="shared" si="0"/>
        <v>2134.8330569105697</v>
      </c>
      <c r="I46" s="142"/>
      <c r="J46" s="178">
        <v>0</v>
      </c>
      <c r="K46" s="41">
        <f t="shared" si="1"/>
        <v>0</v>
      </c>
      <c r="L46" s="42">
        <f t="shared" si="2"/>
        <v>21.348330569105695</v>
      </c>
      <c r="M46" s="43">
        <f t="shared" si="3"/>
        <v>2134.8330569105697</v>
      </c>
      <c r="N46" s="138"/>
      <c r="O46" s="138"/>
      <c r="Q46" s="119"/>
      <c r="R46" s="119"/>
    </row>
    <row r="47" spans="1:18" ht="15.75" thickBot="1" x14ac:dyDescent="0.3">
      <c r="A47" s="129"/>
      <c r="B47" s="132"/>
      <c r="C47" s="35">
        <v>42</v>
      </c>
      <c r="D47" s="68" t="s">
        <v>68</v>
      </c>
      <c r="E47" s="37" t="s">
        <v>23</v>
      </c>
      <c r="F47" s="38">
        <v>30</v>
      </c>
      <c r="G47" s="39">
        <v>35.164999999999999</v>
      </c>
      <c r="H47" s="40">
        <f t="shared" si="0"/>
        <v>1054.95</v>
      </c>
      <c r="I47" s="142"/>
      <c r="J47" s="178">
        <v>0</v>
      </c>
      <c r="K47" s="41">
        <f t="shared" si="1"/>
        <v>0</v>
      </c>
      <c r="L47" s="42">
        <f t="shared" si="2"/>
        <v>35.164999999999999</v>
      </c>
      <c r="M47" s="43">
        <f t="shared" si="3"/>
        <v>1054.95</v>
      </c>
      <c r="N47" s="138"/>
      <c r="O47" s="138"/>
      <c r="Q47" s="119"/>
      <c r="R47" s="119"/>
    </row>
    <row r="48" spans="1:18" ht="15.75" thickBot="1" x14ac:dyDescent="0.3">
      <c r="A48" s="129"/>
      <c r="B48" s="132"/>
      <c r="C48" s="65">
        <v>43</v>
      </c>
      <c r="D48" s="36" t="s">
        <v>69</v>
      </c>
      <c r="E48" s="37" t="s">
        <v>23</v>
      </c>
      <c r="F48" s="38">
        <v>100</v>
      </c>
      <c r="G48" s="39">
        <v>32.064999999999998</v>
      </c>
      <c r="H48" s="40">
        <f t="shared" si="0"/>
        <v>3206.5</v>
      </c>
      <c r="I48" s="142"/>
      <c r="J48" s="178">
        <v>0</v>
      </c>
      <c r="K48" s="41">
        <f t="shared" si="1"/>
        <v>0</v>
      </c>
      <c r="L48" s="42">
        <f t="shared" si="2"/>
        <v>32.064999999999998</v>
      </c>
      <c r="M48" s="43">
        <f t="shared" si="3"/>
        <v>3206.5</v>
      </c>
      <c r="N48" s="138"/>
      <c r="O48" s="138"/>
      <c r="Q48" s="119"/>
      <c r="R48" s="119"/>
    </row>
    <row r="49" spans="1:18" ht="15.75" thickBot="1" x14ac:dyDescent="0.3">
      <c r="A49" s="129"/>
      <c r="B49" s="132"/>
      <c r="C49" s="35">
        <v>44</v>
      </c>
      <c r="D49" s="36" t="s">
        <v>70</v>
      </c>
      <c r="E49" s="37" t="s">
        <v>23</v>
      </c>
      <c r="F49" s="38">
        <v>12</v>
      </c>
      <c r="G49" s="39">
        <v>32.064999999999998</v>
      </c>
      <c r="H49" s="40">
        <f t="shared" si="0"/>
        <v>384.78</v>
      </c>
      <c r="I49" s="142"/>
      <c r="J49" s="178">
        <v>0</v>
      </c>
      <c r="K49" s="41">
        <f t="shared" si="1"/>
        <v>0</v>
      </c>
      <c r="L49" s="42">
        <f t="shared" si="2"/>
        <v>32.064999999999998</v>
      </c>
      <c r="M49" s="43">
        <f t="shared" si="3"/>
        <v>384.78</v>
      </c>
      <c r="N49" s="138"/>
      <c r="O49" s="138"/>
      <c r="Q49" s="119"/>
      <c r="R49" s="119"/>
    </row>
    <row r="50" spans="1:18" ht="15.75" thickBot="1" x14ac:dyDescent="0.3">
      <c r="A50" s="129"/>
      <c r="B50" s="132"/>
      <c r="C50" s="35">
        <v>45</v>
      </c>
      <c r="D50" s="36" t="s">
        <v>71</v>
      </c>
      <c r="E50" s="37" t="s">
        <v>23</v>
      </c>
      <c r="F50" s="38">
        <v>50</v>
      </c>
      <c r="G50" s="39">
        <v>39.104999999999997</v>
      </c>
      <c r="H50" s="40">
        <f t="shared" si="0"/>
        <v>1955.2499999999998</v>
      </c>
      <c r="I50" s="142"/>
      <c r="J50" s="178">
        <v>0</v>
      </c>
      <c r="K50" s="41">
        <f t="shared" si="1"/>
        <v>0</v>
      </c>
      <c r="L50" s="42">
        <f t="shared" si="2"/>
        <v>39.104999999999997</v>
      </c>
      <c r="M50" s="43">
        <f t="shared" si="3"/>
        <v>1955.2499999999998</v>
      </c>
      <c r="N50" s="138"/>
      <c r="O50" s="138"/>
      <c r="Q50" s="119"/>
      <c r="R50" s="119"/>
    </row>
    <row r="51" spans="1:18" ht="15.75" thickBot="1" x14ac:dyDescent="0.3">
      <c r="A51" s="129"/>
      <c r="B51" s="132"/>
      <c r="C51" s="35">
        <v>46</v>
      </c>
      <c r="D51" s="36" t="s">
        <v>72</v>
      </c>
      <c r="E51" s="37" t="s">
        <v>23</v>
      </c>
      <c r="F51" s="38">
        <v>75</v>
      </c>
      <c r="G51" s="39">
        <v>48.72</v>
      </c>
      <c r="H51" s="40">
        <f t="shared" si="0"/>
        <v>3654</v>
      </c>
      <c r="I51" s="142"/>
      <c r="J51" s="178">
        <v>0</v>
      </c>
      <c r="K51" s="41">
        <f t="shared" si="1"/>
        <v>0</v>
      </c>
      <c r="L51" s="42">
        <f t="shared" si="2"/>
        <v>48.72</v>
      </c>
      <c r="M51" s="43">
        <f t="shared" si="3"/>
        <v>3654</v>
      </c>
      <c r="N51" s="138"/>
      <c r="O51" s="138"/>
      <c r="Q51" s="119"/>
      <c r="R51" s="119"/>
    </row>
    <row r="52" spans="1:18" ht="15.75" thickBot="1" x14ac:dyDescent="0.3">
      <c r="A52" s="129"/>
      <c r="B52" s="132"/>
      <c r="C52" s="35">
        <v>47</v>
      </c>
      <c r="D52" s="36" t="s">
        <v>73</v>
      </c>
      <c r="E52" s="37" t="s">
        <v>23</v>
      </c>
      <c r="F52" s="38">
        <v>11</v>
      </c>
      <c r="G52" s="39">
        <v>50.399999999999991</v>
      </c>
      <c r="H52" s="40">
        <f t="shared" si="0"/>
        <v>554.39999999999986</v>
      </c>
      <c r="I52" s="142"/>
      <c r="J52" s="178">
        <v>0</v>
      </c>
      <c r="K52" s="41">
        <f t="shared" si="1"/>
        <v>0</v>
      </c>
      <c r="L52" s="42">
        <f t="shared" si="2"/>
        <v>50.399999999999991</v>
      </c>
      <c r="M52" s="43">
        <f t="shared" si="3"/>
        <v>554.39999999999986</v>
      </c>
      <c r="N52" s="138"/>
      <c r="O52" s="138"/>
      <c r="Q52" s="119"/>
      <c r="R52" s="119"/>
    </row>
    <row r="53" spans="1:18" ht="15.75" thickBot="1" x14ac:dyDescent="0.3">
      <c r="A53" s="129"/>
      <c r="B53" s="132"/>
      <c r="C53" s="63">
        <v>48</v>
      </c>
      <c r="D53" s="36" t="s">
        <v>74</v>
      </c>
      <c r="E53" s="37" t="s">
        <v>23</v>
      </c>
      <c r="F53" s="38">
        <v>11</v>
      </c>
      <c r="G53" s="39">
        <v>67.05</v>
      </c>
      <c r="H53" s="40">
        <f t="shared" si="0"/>
        <v>737.55</v>
      </c>
      <c r="I53" s="142"/>
      <c r="J53" s="178">
        <v>0</v>
      </c>
      <c r="K53" s="41">
        <f t="shared" si="1"/>
        <v>0</v>
      </c>
      <c r="L53" s="42">
        <f t="shared" si="2"/>
        <v>67.05</v>
      </c>
      <c r="M53" s="43">
        <f t="shared" si="3"/>
        <v>737.55</v>
      </c>
      <c r="N53" s="138"/>
      <c r="O53" s="138"/>
      <c r="Q53" s="119"/>
      <c r="R53" s="119"/>
    </row>
    <row r="54" spans="1:18" ht="15.75" thickBot="1" x14ac:dyDescent="0.3">
      <c r="A54" s="129"/>
      <c r="B54" s="132"/>
      <c r="C54" s="35">
        <v>49</v>
      </c>
      <c r="D54" s="68" t="s">
        <v>75</v>
      </c>
      <c r="E54" s="37" t="s">
        <v>23</v>
      </c>
      <c r="F54" s="38">
        <v>11</v>
      </c>
      <c r="G54" s="39">
        <v>55.39</v>
      </c>
      <c r="H54" s="40">
        <f t="shared" si="0"/>
        <v>609.29</v>
      </c>
      <c r="I54" s="142"/>
      <c r="J54" s="178">
        <v>0</v>
      </c>
      <c r="K54" s="41">
        <f t="shared" si="1"/>
        <v>0</v>
      </c>
      <c r="L54" s="42">
        <f t="shared" si="2"/>
        <v>55.39</v>
      </c>
      <c r="M54" s="43">
        <f t="shared" si="3"/>
        <v>609.29</v>
      </c>
      <c r="N54" s="138"/>
      <c r="O54" s="138"/>
      <c r="Q54" s="119"/>
      <c r="R54" s="119"/>
    </row>
    <row r="55" spans="1:18" ht="15.75" thickBot="1" x14ac:dyDescent="0.3">
      <c r="A55" s="129"/>
      <c r="B55" s="132"/>
      <c r="C55" s="65">
        <v>50</v>
      </c>
      <c r="D55" s="36" t="s">
        <v>76</v>
      </c>
      <c r="E55" s="37" t="s">
        <v>23</v>
      </c>
      <c r="F55" s="38">
        <v>11</v>
      </c>
      <c r="G55" s="39">
        <v>72.505333334999989</v>
      </c>
      <c r="H55" s="40">
        <f t="shared" si="0"/>
        <v>797.55866668499993</v>
      </c>
      <c r="I55" s="142"/>
      <c r="J55" s="178">
        <v>0</v>
      </c>
      <c r="K55" s="41">
        <f t="shared" si="1"/>
        <v>0</v>
      </c>
      <c r="L55" s="42">
        <f t="shared" si="2"/>
        <v>72.505333334999989</v>
      </c>
      <c r="M55" s="43">
        <f t="shared" si="3"/>
        <v>797.55866668499993</v>
      </c>
      <c r="N55" s="138"/>
      <c r="O55" s="138"/>
      <c r="Q55" s="119"/>
      <c r="R55" s="119"/>
    </row>
    <row r="56" spans="1:18" ht="15.75" thickBot="1" x14ac:dyDescent="0.3">
      <c r="A56" s="129"/>
      <c r="B56" s="132"/>
      <c r="C56" s="35">
        <v>51</v>
      </c>
      <c r="D56" s="36" t="s">
        <v>77</v>
      </c>
      <c r="E56" s="37" t="s">
        <v>23</v>
      </c>
      <c r="F56" s="38">
        <v>8</v>
      </c>
      <c r="G56" s="39">
        <v>0.28999999999999998</v>
      </c>
      <c r="H56" s="40">
        <f t="shared" si="0"/>
        <v>2.3199999999999998</v>
      </c>
      <c r="I56" s="142"/>
      <c r="J56" s="178">
        <v>0</v>
      </c>
      <c r="K56" s="41">
        <f t="shared" si="1"/>
        <v>0</v>
      </c>
      <c r="L56" s="42">
        <f t="shared" si="2"/>
        <v>0.28999999999999998</v>
      </c>
      <c r="M56" s="43">
        <f t="shared" si="3"/>
        <v>2.3199999999999998</v>
      </c>
      <c r="N56" s="138"/>
      <c r="O56" s="138"/>
      <c r="Q56" s="119"/>
      <c r="R56" s="119"/>
    </row>
    <row r="57" spans="1:18" ht="15.75" thickBot="1" x14ac:dyDescent="0.3">
      <c r="A57" s="129"/>
      <c r="B57" s="132"/>
      <c r="C57" s="35">
        <v>52</v>
      </c>
      <c r="D57" s="36" t="s">
        <v>78</v>
      </c>
      <c r="E57" s="37" t="s">
        <v>23</v>
      </c>
      <c r="F57" s="38">
        <v>199</v>
      </c>
      <c r="G57" s="39">
        <v>1.119</v>
      </c>
      <c r="H57" s="40">
        <f t="shared" si="0"/>
        <v>222.68100000000001</v>
      </c>
      <c r="I57" s="142"/>
      <c r="J57" s="178">
        <v>0</v>
      </c>
      <c r="K57" s="41">
        <f t="shared" si="1"/>
        <v>0</v>
      </c>
      <c r="L57" s="42">
        <f t="shared" si="2"/>
        <v>1.119</v>
      </c>
      <c r="M57" s="43">
        <f t="shared" si="3"/>
        <v>222.68100000000001</v>
      </c>
      <c r="N57" s="138"/>
      <c r="O57" s="138"/>
      <c r="Q57" s="119"/>
      <c r="R57" s="119"/>
    </row>
    <row r="58" spans="1:18" ht="15.75" thickBot="1" x14ac:dyDescent="0.3">
      <c r="A58" s="129"/>
      <c r="B58" s="132"/>
      <c r="C58" s="35">
        <v>53</v>
      </c>
      <c r="D58" s="36" t="s">
        <v>79</v>
      </c>
      <c r="E58" s="37" t="s">
        <v>23</v>
      </c>
      <c r="F58" s="38">
        <v>12</v>
      </c>
      <c r="G58" s="39">
        <v>1.575</v>
      </c>
      <c r="H58" s="40">
        <f t="shared" si="0"/>
        <v>18.899999999999999</v>
      </c>
      <c r="I58" s="142"/>
      <c r="J58" s="178">
        <v>0</v>
      </c>
      <c r="K58" s="41">
        <f t="shared" si="1"/>
        <v>0</v>
      </c>
      <c r="L58" s="42">
        <f t="shared" si="2"/>
        <v>1.575</v>
      </c>
      <c r="M58" s="43">
        <f t="shared" si="3"/>
        <v>18.899999999999999</v>
      </c>
      <c r="N58" s="138"/>
      <c r="O58" s="138"/>
      <c r="Q58" s="119"/>
      <c r="R58" s="119"/>
    </row>
    <row r="59" spans="1:18" ht="15.75" thickBot="1" x14ac:dyDescent="0.3">
      <c r="A59" s="129"/>
      <c r="B59" s="132"/>
      <c r="C59" s="35">
        <v>54</v>
      </c>
      <c r="D59" s="36" t="s">
        <v>80</v>
      </c>
      <c r="E59" s="37" t="s">
        <v>23</v>
      </c>
      <c r="F59" s="38">
        <v>150</v>
      </c>
      <c r="G59" s="39">
        <v>2.5609999999999999</v>
      </c>
      <c r="H59" s="40">
        <f t="shared" si="0"/>
        <v>384.15</v>
      </c>
      <c r="I59" s="142"/>
      <c r="J59" s="178">
        <v>0</v>
      </c>
      <c r="K59" s="41">
        <f t="shared" si="1"/>
        <v>0</v>
      </c>
      <c r="L59" s="42">
        <f t="shared" si="2"/>
        <v>2.5609999999999999</v>
      </c>
      <c r="M59" s="43">
        <f t="shared" si="3"/>
        <v>384.15</v>
      </c>
      <c r="N59" s="138"/>
      <c r="O59" s="138"/>
      <c r="Q59" s="119"/>
      <c r="R59" s="119"/>
    </row>
    <row r="60" spans="1:18" ht="15.75" thickBot="1" x14ac:dyDescent="0.3">
      <c r="A60" s="129"/>
      <c r="B60" s="132"/>
      <c r="C60" s="35">
        <v>55</v>
      </c>
      <c r="D60" s="36" t="s">
        <v>81</v>
      </c>
      <c r="E60" s="37" t="s">
        <v>23</v>
      </c>
      <c r="F60" s="38">
        <v>50</v>
      </c>
      <c r="G60" s="39">
        <v>4.8849999999999998</v>
      </c>
      <c r="H60" s="40">
        <f t="shared" si="0"/>
        <v>244.25</v>
      </c>
      <c r="I60" s="142"/>
      <c r="J60" s="178">
        <v>0</v>
      </c>
      <c r="K60" s="41">
        <f t="shared" si="1"/>
        <v>0</v>
      </c>
      <c r="L60" s="42">
        <f t="shared" si="2"/>
        <v>4.8849999999999998</v>
      </c>
      <c r="M60" s="43">
        <f t="shared" si="3"/>
        <v>244.25</v>
      </c>
      <c r="N60" s="138"/>
      <c r="O60" s="138"/>
      <c r="Q60" s="119"/>
      <c r="R60" s="119"/>
    </row>
    <row r="61" spans="1:18" ht="15.75" thickBot="1" x14ac:dyDescent="0.3">
      <c r="A61" s="129"/>
      <c r="B61" s="132"/>
      <c r="C61" s="63">
        <v>56</v>
      </c>
      <c r="D61" s="36" t="s">
        <v>82</v>
      </c>
      <c r="E61" s="37" t="s">
        <v>23</v>
      </c>
      <c r="F61" s="38">
        <v>200</v>
      </c>
      <c r="G61" s="39">
        <v>4.215243902439024</v>
      </c>
      <c r="H61" s="40">
        <f t="shared" si="0"/>
        <v>843.04878048780483</v>
      </c>
      <c r="I61" s="142"/>
      <c r="J61" s="178">
        <v>0</v>
      </c>
      <c r="K61" s="41">
        <f t="shared" si="1"/>
        <v>0</v>
      </c>
      <c r="L61" s="42">
        <f t="shared" si="2"/>
        <v>4.215243902439024</v>
      </c>
      <c r="M61" s="43">
        <f t="shared" si="3"/>
        <v>843.04878048780483</v>
      </c>
      <c r="N61" s="138"/>
      <c r="O61" s="138"/>
      <c r="Q61" s="119"/>
      <c r="R61" s="119"/>
    </row>
    <row r="62" spans="1:18" ht="15.75" thickBot="1" x14ac:dyDescent="0.3">
      <c r="A62" s="130"/>
      <c r="B62" s="133"/>
      <c r="C62" s="48">
        <v>57</v>
      </c>
      <c r="D62" s="69" t="s">
        <v>83</v>
      </c>
      <c r="E62" s="50" t="s">
        <v>23</v>
      </c>
      <c r="F62" s="51">
        <v>5</v>
      </c>
      <c r="G62" s="52">
        <v>4.415</v>
      </c>
      <c r="H62" s="53">
        <f t="shared" si="0"/>
        <v>22.074999999999999</v>
      </c>
      <c r="I62" s="143"/>
      <c r="J62" s="178">
        <v>0</v>
      </c>
      <c r="K62" s="54">
        <f t="shared" si="1"/>
        <v>0</v>
      </c>
      <c r="L62" s="55">
        <f t="shared" si="2"/>
        <v>4.415</v>
      </c>
      <c r="M62" s="56">
        <f t="shared" si="3"/>
        <v>22.074999999999999</v>
      </c>
      <c r="N62" s="139"/>
      <c r="O62" s="139"/>
      <c r="Q62" s="119"/>
      <c r="R62" s="119"/>
    </row>
    <row r="63" spans="1:18" ht="15.75" thickBot="1" x14ac:dyDescent="0.3">
      <c r="A63" s="128" t="s">
        <v>84</v>
      </c>
      <c r="B63" s="131">
        <v>6</v>
      </c>
      <c r="C63" s="26">
        <v>58</v>
      </c>
      <c r="D63" s="58" t="s">
        <v>85</v>
      </c>
      <c r="E63" s="28" t="s">
        <v>23</v>
      </c>
      <c r="F63" s="29">
        <v>24</v>
      </c>
      <c r="G63" s="30">
        <v>17.900000000000002</v>
      </c>
      <c r="H63" s="31">
        <f t="shared" si="0"/>
        <v>429.6</v>
      </c>
      <c r="I63" s="134">
        <f>SUM(H63:H68)</f>
        <v>1489.4760000000001</v>
      </c>
      <c r="J63" s="178">
        <v>0</v>
      </c>
      <c r="K63" s="32">
        <f t="shared" si="1"/>
        <v>0</v>
      </c>
      <c r="L63" s="33">
        <f t="shared" si="2"/>
        <v>17.900000000000002</v>
      </c>
      <c r="M63" s="34">
        <f t="shared" si="3"/>
        <v>429.6</v>
      </c>
      <c r="N63" s="137">
        <f>SUM(M63:M68)</f>
        <v>1489.4760000000001</v>
      </c>
      <c r="O63" s="137">
        <f>(I63-N63)/I63</f>
        <v>0</v>
      </c>
      <c r="Q63" s="119"/>
      <c r="R63" s="119"/>
    </row>
    <row r="64" spans="1:18" ht="15.75" thickBot="1" x14ac:dyDescent="0.3">
      <c r="A64" s="129"/>
      <c r="B64" s="132"/>
      <c r="C64" s="35">
        <v>59</v>
      </c>
      <c r="D64" s="36" t="s">
        <v>86</v>
      </c>
      <c r="E64" s="37" t="s">
        <v>23</v>
      </c>
      <c r="F64" s="38">
        <v>12</v>
      </c>
      <c r="G64" s="39">
        <v>22.824999999999999</v>
      </c>
      <c r="H64" s="40">
        <f t="shared" si="0"/>
        <v>273.89999999999998</v>
      </c>
      <c r="I64" s="135"/>
      <c r="J64" s="178">
        <v>0</v>
      </c>
      <c r="K64" s="41">
        <f t="shared" si="1"/>
        <v>0</v>
      </c>
      <c r="L64" s="42">
        <f t="shared" si="2"/>
        <v>22.824999999999999</v>
      </c>
      <c r="M64" s="43">
        <f t="shared" si="3"/>
        <v>273.89999999999998</v>
      </c>
      <c r="N64" s="138"/>
      <c r="O64" s="138"/>
      <c r="Q64" s="119"/>
      <c r="R64" s="119"/>
    </row>
    <row r="65" spans="1:18" ht="15.75" thickBot="1" x14ac:dyDescent="0.3">
      <c r="A65" s="129"/>
      <c r="B65" s="132"/>
      <c r="C65" s="35">
        <v>60</v>
      </c>
      <c r="D65" s="36" t="s">
        <v>87</v>
      </c>
      <c r="E65" s="37" t="s">
        <v>23</v>
      </c>
      <c r="F65" s="38">
        <v>24</v>
      </c>
      <c r="G65" s="39">
        <v>29.185000000000002</v>
      </c>
      <c r="H65" s="40">
        <f t="shared" si="0"/>
        <v>700.44</v>
      </c>
      <c r="I65" s="135"/>
      <c r="J65" s="178">
        <v>0</v>
      </c>
      <c r="K65" s="41">
        <f t="shared" si="1"/>
        <v>0</v>
      </c>
      <c r="L65" s="42">
        <f t="shared" si="2"/>
        <v>29.185000000000002</v>
      </c>
      <c r="M65" s="43">
        <f t="shared" si="3"/>
        <v>700.44</v>
      </c>
      <c r="N65" s="138"/>
      <c r="O65" s="138"/>
      <c r="Q65" s="119"/>
      <c r="R65" s="119"/>
    </row>
    <row r="66" spans="1:18" ht="15.75" thickBot="1" x14ac:dyDescent="0.3">
      <c r="A66" s="129"/>
      <c r="B66" s="132"/>
      <c r="C66" s="35">
        <v>61</v>
      </c>
      <c r="D66" s="36" t="s">
        <v>88</v>
      </c>
      <c r="E66" s="37" t="s">
        <v>23</v>
      </c>
      <c r="F66" s="38">
        <v>12</v>
      </c>
      <c r="G66" s="39">
        <v>1.5960000000000001</v>
      </c>
      <c r="H66" s="40">
        <f t="shared" si="0"/>
        <v>19.152000000000001</v>
      </c>
      <c r="I66" s="135"/>
      <c r="J66" s="178">
        <v>0</v>
      </c>
      <c r="K66" s="41">
        <f t="shared" si="1"/>
        <v>0</v>
      </c>
      <c r="L66" s="42">
        <f t="shared" si="2"/>
        <v>1.5960000000000001</v>
      </c>
      <c r="M66" s="43">
        <f t="shared" si="3"/>
        <v>19.152000000000001</v>
      </c>
      <c r="N66" s="138"/>
      <c r="O66" s="138"/>
      <c r="Q66" s="119"/>
      <c r="R66" s="119"/>
    </row>
    <row r="67" spans="1:18" ht="15.75" thickBot="1" x14ac:dyDescent="0.3">
      <c r="A67" s="129"/>
      <c r="B67" s="132"/>
      <c r="C67" s="35">
        <v>62</v>
      </c>
      <c r="D67" s="36" t="s">
        <v>89</v>
      </c>
      <c r="E67" s="37" t="s">
        <v>23</v>
      </c>
      <c r="F67" s="38">
        <v>12</v>
      </c>
      <c r="G67" s="39">
        <v>2.2769999999999997</v>
      </c>
      <c r="H67" s="40">
        <f t="shared" si="0"/>
        <v>27.323999999999998</v>
      </c>
      <c r="I67" s="135"/>
      <c r="J67" s="178">
        <v>0</v>
      </c>
      <c r="K67" s="41">
        <f t="shared" si="1"/>
        <v>0</v>
      </c>
      <c r="L67" s="42">
        <f t="shared" si="2"/>
        <v>2.2769999999999997</v>
      </c>
      <c r="M67" s="43">
        <f t="shared" si="3"/>
        <v>27.323999999999998</v>
      </c>
      <c r="N67" s="138"/>
      <c r="O67" s="138"/>
      <c r="Q67" s="119"/>
      <c r="R67" s="119"/>
    </row>
    <row r="68" spans="1:18" ht="15.75" thickBot="1" x14ac:dyDescent="0.3">
      <c r="A68" s="130"/>
      <c r="B68" s="133"/>
      <c r="C68" s="48">
        <v>63</v>
      </c>
      <c r="D68" s="61" t="s">
        <v>90</v>
      </c>
      <c r="E68" s="50" t="s">
        <v>23</v>
      </c>
      <c r="F68" s="51">
        <v>12</v>
      </c>
      <c r="G68" s="52">
        <v>3.2549999999999999</v>
      </c>
      <c r="H68" s="53">
        <f t="shared" si="0"/>
        <v>39.06</v>
      </c>
      <c r="I68" s="136"/>
      <c r="J68" s="178">
        <v>0</v>
      </c>
      <c r="K68" s="54">
        <f t="shared" si="1"/>
        <v>0</v>
      </c>
      <c r="L68" s="55">
        <f t="shared" si="2"/>
        <v>3.2549999999999999</v>
      </c>
      <c r="M68" s="56">
        <f t="shared" si="3"/>
        <v>39.06</v>
      </c>
      <c r="N68" s="139"/>
      <c r="O68" s="139"/>
      <c r="Q68" s="119"/>
      <c r="R68" s="119"/>
    </row>
    <row r="69" spans="1:18" ht="15.75" thickBot="1" x14ac:dyDescent="0.3">
      <c r="A69" s="128" t="s">
        <v>91</v>
      </c>
      <c r="B69" s="131">
        <v>7</v>
      </c>
      <c r="C69" s="26">
        <v>64</v>
      </c>
      <c r="D69" s="58" t="s">
        <v>92</v>
      </c>
      <c r="E69" s="28" t="s">
        <v>23</v>
      </c>
      <c r="F69" s="29">
        <v>18</v>
      </c>
      <c r="G69" s="30">
        <v>9.0449999999999999</v>
      </c>
      <c r="H69" s="31">
        <f t="shared" si="0"/>
        <v>162.81</v>
      </c>
      <c r="I69" s="137">
        <f>SUM(H69:H73)</f>
        <v>1871.24</v>
      </c>
      <c r="J69" s="178">
        <v>0</v>
      </c>
      <c r="K69" s="32">
        <f t="shared" si="1"/>
        <v>0</v>
      </c>
      <c r="L69" s="33">
        <f t="shared" si="2"/>
        <v>9.0449999999999999</v>
      </c>
      <c r="M69" s="34">
        <f t="shared" si="3"/>
        <v>162.81</v>
      </c>
      <c r="N69" s="137">
        <f>SUM(M69:M73)</f>
        <v>1871.24</v>
      </c>
      <c r="O69" s="137">
        <f>(I69-N69)/I69</f>
        <v>0</v>
      </c>
      <c r="Q69" s="119"/>
      <c r="R69" s="119"/>
    </row>
    <row r="70" spans="1:18" ht="15.75" thickBot="1" x14ac:dyDescent="0.3">
      <c r="A70" s="154"/>
      <c r="B70" s="156"/>
      <c r="C70" s="35">
        <v>65</v>
      </c>
      <c r="D70" s="36" t="s">
        <v>93</v>
      </c>
      <c r="E70" s="37" t="s">
        <v>23</v>
      </c>
      <c r="F70" s="38">
        <v>24</v>
      </c>
      <c r="G70" s="39">
        <v>10.395000000000001</v>
      </c>
      <c r="H70" s="40">
        <f t="shared" ref="H70:H112" si="4">F70*G70</f>
        <v>249.48000000000002</v>
      </c>
      <c r="I70" s="142"/>
      <c r="J70" s="178">
        <v>0</v>
      </c>
      <c r="K70" s="41">
        <f t="shared" si="1"/>
        <v>0</v>
      </c>
      <c r="L70" s="42">
        <f t="shared" si="2"/>
        <v>10.395000000000001</v>
      </c>
      <c r="M70" s="43">
        <f t="shared" si="3"/>
        <v>249.48000000000002</v>
      </c>
      <c r="N70" s="138"/>
      <c r="O70" s="138"/>
      <c r="Q70" s="119"/>
      <c r="R70" s="119"/>
    </row>
    <row r="71" spans="1:18" ht="15.75" thickBot="1" x14ac:dyDescent="0.3">
      <c r="A71" s="154"/>
      <c r="B71" s="156"/>
      <c r="C71" s="35">
        <v>66</v>
      </c>
      <c r="D71" s="36" t="s">
        <v>94</v>
      </c>
      <c r="E71" s="37" t="s">
        <v>23</v>
      </c>
      <c r="F71" s="38">
        <v>6</v>
      </c>
      <c r="G71" s="39">
        <v>19.425000000000001</v>
      </c>
      <c r="H71" s="40">
        <f t="shared" si="4"/>
        <v>116.55000000000001</v>
      </c>
      <c r="I71" s="142"/>
      <c r="J71" s="178">
        <v>0</v>
      </c>
      <c r="K71" s="41">
        <f t="shared" ref="K71:K112" si="5">IF(ISBLANK(J71),"",IF(AND(J71&gt;=0%,J71&lt;=70%),ROUND(J71,4),"ΜΗ ΑΠΟΔΕΚΤΟ"))</f>
        <v>0</v>
      </c>
      <c r="L71" s="42">
        <f t="shared" ref="L71:L112" si="6">IF(ISBLANK(J71),"",G71-K71*G71)</f>
        <v>19.425000000000001</v>
      </c>
      <c r="M71" s="43">
        <f t="shared" ref="M71:M112" si="7">F71*L71</f>
        <v>116.55000000000001</v>
      </c>
      <c r="N71" s="138"/>
      <c r="O71" s="138"/>
      <c r="Q71" s="119"/>
      <c r="R71" s="119"/>
    </row>
    <row r="72" spans="1:18" ht="15.75" thickBot="1" x14ac:dyDescent="0.3">
      <c r="A72" s="154"/>
      <c r="B72" s="156"/>
      <c r="C72" s="35">
        <v>67</v>
      </c>
      <c r="D72" s="36" t="s">
        <v>95</v>
      </c>
      <c r="E72" s="37" t="s">
        <v>23</v>
      </c>
      <c r="F72" s="38">
        <v>12</v>
      </c>
      <c r="G72" s="39">
        <v>32.024999999999999</v>
      </c>
      <c r="H72" s="40">
        <f t="shared" si="4"/>
        <v>384.29999999999995</v>
      </c>
      <c r="I72" s="142"/>
      <c r="J72" s="178">
        <v>0</v>
      </c>
      <c r="K72" s="41">
        <f t="shared" si="5"/>
        <v>0</v>
      </c>
      <c r="L72" s="42">
        <f t="shared" si="6"/>
        <v>32.024999999999999</v>
      </c>
      <c r="M72" s="43">
        <f t="shared" si="7"/>
        <v>384.29999999999995</v>
      </c>
      <c r="N72" s="138"/>
      <c r="O72" s="138"/>
      <c r="Q72" s="119"/>
      <c r="R72" s="119"/>
    </row>
    <row r="73" spans="1:18" ht="15.75" thickBot="1" x14ac:dyDescent="0.3">
      <c r="A73" s="155"/>
      <c r="B73" s="157"/>
      <c r="C73" s="48">
        <v>68</v>
      </c>
      <c r="D73" s="61" t="s">
        <v>96</v>
      </c>
      <c r="E73" s="50" t="s">
        <v>23</v>
      </c>
      <c r="F73" s="51">
        <v>20</v>
      </c>
      <c r="G73" s="52">
        <v>47.905000000000001</v>
      </c>
      <c r="H73" s="53">
        <f t="shared" si="4"/>
        <v>958.1</v>
      </c>
      <c r="I73" s="143"/>
      <c r="J73" s="178">
        <v>0</v>
      </c>
      <c r="K73" s="54">
        <f t="shared" si="5"/>
        <v>0</v>
      </c>
      <c r="L73" s="55">
        <f t="shared" si="6"/>
        <v>47.905000000000001</v>
      </c>
      <c r="M73" s="56">
        <f t="shared" si="7"/>
        <v>958.1</v>
      </c>
      <c r="N73" s="139"/>
      <c r="O73" s="139"/>
      <c r="Q73" s="119"/>
      <c r="R73" s="119"/>
    </row>
    <row r="74" spans="1:18" ht="15.75" thickBot="1" x14ac:dyDescent="0.3">
      <c r="A74" s="128" t="s">
        <v>97</v>
      </c>
      <c r="B74" s="131">
        <v>8</v>
      </c>
      <c r="C74" s="26">
        <v>69</v>
      </c>
      <c r="D74" s="58" t="s">
        <v>98</v>
      </c>
      <c r="E74" s="28" t="s">
        <v>23</v>
      </c>
      <c r="F74" s="29">
        <v>24</v>
      </c>
      <c r="G74" s="30">
        <v>5.5699999999999994</v>
      </c>
      <c r="H74" s="31">
        <f t="shared" si="4"/>
        <v>133.67999999999998</v>
      </c>
      <c r="I74" s="134">
        <f>SUM(H74:H83)</f>
        <v>3161.0371219512194</v>
      </c>
      <c r="J74" s="178">
        <v>0</v>
      </c>
      <c r="K74" s="32">
        <f t="shared" si="5"/>
        <v>0</v>
      </c>
      <c r="L74" s="33">
        <f t="shared" si="6"/>
        <v>5.5699999999999994</v>
      </c>
      <c r="M74" s="34">
        <f t="shared" si="7"/>
        <v>133.67999999999998</v>
      </c>
      <c r="N74" s="137">
        <f>SUM(M74:M83)</f>
        <v>3161.0371219512194</v>
      </c>
      <c r="O74" s="137">
        <f>(I74-N74)/I74</f>
        <v>0</v>
      </c>
      <c r="Q74" s="119"/>
      <c r="R74" s="119"/>
    </row>
    <row r="75" spans="1:18" ht="15.75" thickBot="1" x14ac:dyDescent="0.3">
      <c r="A75" s="154"/>
      <c r="B75" s="156"/>
      <c r="C75" s="48">
        <v>70</v>
      </c>
      <c r="D75" s="44" t="s">
        <v>99</v>
      </c>
      <c r="E75" s="37" t="s">
        <v>23</v>
      </c>
      <c r="F75" s="38">
        <v>6</v>
      </c>
      <c r="G75" s="39">
        <v>8.5100000000000016</v>
      </c>
      <c r="H75" s="40">
        <f t="shared" si="4"/>
        <v>51.060000000000009</v>
      </c>
      <c r="I75" s="135"/>
      <c r="J75" s="178">
        <v>0</v>
      </c>
      <c r="K75" s="41">
        <f t="shared" si="5"/>
        <v>0</v>
      </c>
      <c r="L75" s="42">
        <f t="shared" si="6"/>
        <v>8.5100000000000016</v>
      </c>
      <c r="M75" s="43">
        <f t="shared" si="7"/>
        <v>51.060000000000009</v>
      </c>
      <c r="N75" s="158"/>
      <c r="O75" s="158"/>
      <c r="Q75" s="119"/>
      <c r="R75" s="119"/>
    </row>
    <row r="76" spans="1:18" ht="15.75" thickBot="1" x14ac:dyDescent="0.3">
      <c r="A76" s="154"/>
      <c r="B76" s="156"/>
      <c r="C76" s="26">
        <v>71</v>
      </c>
      <c r="D76" s="36" t="s">
        <v>100</v>
      </c>
      <c r="E76" s="37" t="s">
        <v>23</v>
      </c>
      <c r="F76" s="38">
        <v>24</v>
      </c>
      <c r="G76" s="39">
        <v>7.9107967479674794</v>
      </c>
      <c r="H76" s="40">
        <f t="shared" si="4"/>
        <v>189.85912195121949</v>
      </c>
      <c r="I76" s="135"/>
      <c r="J76" s="178">
        <v>0</v>
      </c>
      <c r="K76" s="41">
        <f t="shared" si="5"/>
        <v>0</v>
      </c>
      <c r="L76" s="42">
        <f t="shared" si="6"/>
        <v>7.9107967479674794</v>
      </c>
      <c r="M76" s="43">
        <f t="shared" si="7"/>
        <v>189.85912195121949</v>
      </c>
      <c r="N76" s="158"/>
      <c r="O76" s="158"/>
      <c r="Q76" s="119"/>
      <c r="R76" s="119"/>
    </row>
    <row r="77" spans="1:18" ht="15.75" thickBot="1" x14ac:dyDescent="0.3">
      <c r="A77" s="154"/>
      <c r="B77" s="156"/>
      <c r="C77" s="35">
        <v>72</v>
      </c>
      <c r="D77" s="36" t="s">
        <v>101</v>
      </c>
      <c r="E77" s="37" t="s">
        <v>23</v>
      </c>
      <c r="F77" s="38">
        <v>38</v>
      </c>
      <c r="G77" s="39">
        <v>11.680000000000001</v>
      </c>
      <c r="H77" s="40">
        <f t="shared" si="4"/>
        <v>443.84000000000003</v>
      </c>
      <c r="I77" s="135"/>
      <c r="J77" s="178">
        <v>0</v>
      </c>
      <c r="K77" s="41">
        <f t="shared" si="5"/>
        <v>0</v>
      </c>
      <c r="L77" s="42">
        <f t="shared" si="6"/>
        <v>11.680000000000001</v>
      </c>
      <c r="M77" s="43">
        <f t="shared" si="7"/>
        <v>443.84000000000003</v>
      </c>
      <c r="N77" s="158"/>
      <c r="O77" s="158"/>
      <c r="Q77" s="119"/>
      <c r="R77" s="119"/>
    </row>
    <row r="78" spans="1:18" ht="15.75" thickBot="1" x14ac:dyDescent="0.3">
      <c r="A78" s="154"/>
      <c r="B78" s="156"/>
      <c r="C78" s="35">
        <v>73</v>
      </c>
      <c r="D78" s="36" t="s">
        <v>102</v>
      </c>
      <c r="E78" s="37" t="s">
        <v>23</v>
      </c>
      <c r="F78" s="38">
        <v>24</v>
      </c>
      <c r="G78" s="39">
        <v>22.122</v>
      </c>
      <c r="H78" s="40">
        <f t="shared" si="4"/>
        <v>530.928</v>
      </c>
      <c r="I78" s="135"/>
      <c r="J78" s="178">
        <v>0</v>
      </c>
      <c r="K78" s="41">
        <f t="shared" si="5"/>
        <v>0</v>
      </c>
      <c r="L78" s="42">
        <f t="shared" si="6"/>
        <v>22.122</v>
      </c>
      <c r="M78" s="43">
        <f t="shared" si="7"/>
        <v>530.928</v>
      </c>
      <c r="N78" s="158"/>
      <c r="O78" s="158"/>
      <c r="Q78" s="119"/>
      <c r="R78" s="119"/>
    </row>
    <row r="79" spans="1:18" ht="15.75" thickBot="1" x14ac:dyDescent="0.3">
      <c r="A79" s="154"/>
      <c r="B79" s="156"/>
      <c r="C79" s="35">
        <v>74</v>
      </c>
      <c r="D79" s="36" t="s">
        <v>103</v>
      </c>
      <c r="E79" s="37" t="s">
        <v>23</v>
      </c>
      <c r="F79" s="38">
        <v>20</v>
      </c>
      <c r="G79" s="39">
        <v>23.515000000000001</v>
      </c>
      <c r="H79" s="40">
        <f t="shared" si="4"/>
        <v>470.3</v>
      </c>
      <c r="I79" s="135"/>
      <c r="J79" s="178">
        <v>0</v>
      </c>
      <c r="K79" s="41">
        <f t="shared" si="5"/>
        <v>0</v>
      </c>
      <c r="L79" s="42">
        <f t="shared" si="6"/>
        <v>23.515000000000001</v>
      </c>
      <c r="M79" s="43">
        <f t="shared" si="7"/>
        <v>470.3</v>
      </c>
      <c r="N79" s="158"/>
      <c r="O79" s="158"/>
      <c r="Q79" s="119"/>
      <c r="R79" s="119"/>
    </row>
    <row r="80" spans="1:18" ht="15.75" thickBot="1" x14ac:dyDescent="0.3">
      <c r="A80" s="154"/>
      <c r="B80" s="156"/>
      <c r="C80" s="35">
        <v>75</v>
      </c>
      <c r="D80" s="44" t="s">
        <v>104</v>
      </c>
      <c r="E80" s="37" t="s">
        <v>23</v>
      </c>
      <c r="F80" s="38">
        <v>6</v>
      </c>
      <c r="G80" s="39">
        <v>31.79</v>
      </c>
      <c r="H80" s="40">
        <f t="shared" si="4"/>
        <v>190.74</v>
      </c>
      <c r="I80" s="135"/>
      <c r="J80" s="178">
        <v>0</v>
      </c>
      <c r="K80" s="41">
        <f t="shared" si="5"/>
        <v>0</v>
      </c>
      <c r="L80" s="42">
        <f t="shared" si="6"/>
        <v>31.79</v>
      </c>
      <c r="M80" s="43">
        <f t="shared" si="7"/>
        <v>190.74</v>
      </c>
      <c r="N80" s="158"/>
      <c r="O80" s="158"/>
      <c r="Q80" s="119"/>
      <c r="R80" s="119"/>
    </row>
    <row r="81" spans="1:18" ht="15.75" thickBot="1" x14ac:dyDescent="0.3">
      <c r="A81" s="154"/>
      <c r="B81" s="156"/>
      <c r="C81" s="35">
        <v>76</v>
      </c>
      <c r="D81" s="44" t="s">
        <v>105</v>
      </c>
      <c r="E81" s="37" t="s">
        <v>23</v>
      </c>
      <c r="F81" s="38">
        <v>20</v>
      </c>
      <c r="G81" s="39">
        <v>36.244999999999997</v>
      </c>
      <c r="H81" s="40">
        <f t="shared" si="4"/>
        <v>724.9</v>
      </c>
      <c r="I81" s="135"/>
      <c r="J81" s="178">
        <v>0</v>
      </c>
      <c r="K81" s="41">
        <f t="shared" si="5"/>
        <v>0</v>
      </c>
      <c r="L81" s="42">
        <f t="shared" si="6"/>
        <v>36.244999999999997</v>
      </c>
      <c r="M81" s="43">
        <f t="shared" si="7"/>
        <v>724.9</v>
      </c>
      <c r="N81" s="158"/>
      <c r="O81" s="158"/>
      <c r="Q81" s="119"/>
      <c r="R81" s="119"/>
    </row>
    <row r="82" spans="1:18" ht="15.75" thickBot="1" x14ac:dyDescent="0.3">
      <c r="A82" s="154"/>
      <c r="B82" s="156"/>
      <c r="C82" s="48">
        <v>77</v>
      </c>
      <c r="D82" s="36" t="s">
        <v>106</v>
      </c>
      <c r="E82" s="37" t="s">
        <v>23</v>
      </c>
      <c r="F82" s="38">
        <v>6</v>
      </c>
      <c r="G82" s="39">
        <v>61.625</v>
      </c>
      <c r="H82" s="40">
        <f t="shared" si="4"/>
        <v>369.75</v>
      </c>
      <c r="I82" s="135"/>
      <c r="J82" s="178">
        <v>0</v>
      </c>
      <c r="K82" s="41">
        <f t="shared" si="5"/>
        <v>0</v>
      </c>
      <c r="L82" s="42">
        <f t="shared" si="6"/>
        <v>61.625</v>
      </c>
      <c r="M82" s="43">
        <f t="shared" si="7"/>
        <v>369.75</v>
      </c>
      <c r="N82" s="158"/>
      <c r="O82" s="158"/>
      <c r="Q82" s="119"/>
      <c r="R82" s="119"/>
    </row>
    <row r="83" spans="1:18" ht="15.75" thickBot="1" x14ac:dyDescent="0.3">
      <c r="A83" s="155"/>
      <c r="B83" s="157"/>
      <c r="C83" s="66">
        <v>78</v>
      </c>
      <c r="D83" s="67" t="s">
        <v>107</v>
      </c>
      <c r="E83" s="50" t="s">
        <v>23</v>
      </c>
      <c r="F83" s="51">
        <v>12</v>
      </c>
      <c r="G83" s="52">
        <v>4.665</v>
      </c>
      <c r="H83" s="53">
        <f t="shared" si="4"/>
        <v>55.980000000000004</v>
      </c>
      <c r="I83" s="136"/>
      <c r="J83" s="178">
        <v>0</v>
      </c>
      <c r="K83" s="54">
        <f t="shared" si="5"/>
        <v>0</v>
      </c>
      <c r="L83" s="70">
        <f t="shared" si="6"/>
        <v>4.665</v>
      </c>
      <c r="M83" s="56">
        <f t="shared" si="7"/>
        <v>55.980000000000004</v>
      </c>
      <c r="N83" s="159"/>
      <c r="O83" s="159"/>
      <c r="Q83" s="119"/>
      <c r="R83" s="119"/>
    </row>
    <row r="84" spans="1:18" ht="15.75" thickBot="1" x14ac:dyDescent="0.3">
      <c r="A84" s="144" t="s">
        <v>108</v>
      </c>
      <c r="B84" s="148">
        <v>9</v>
      </c>
      <c r="C84" s="26">
        <v>79</v>
      </c>
      <c r="D84" s="58" t="s">
        <v>109</v>
      </c>
      <c r="E84" s="28" t="s">
        <v>23</v>
      </c>
      <c r="F84" s="29">
        <v>10</v>
      </c>
      <c r="G84" s="30">
        <v>2.36</v>
      </c>
      <c r="H84" s="31">
        <f t="shared" si="4"/>
        <v>23.599999999999998</v>
      </c>
      <c r="I84" s="134">
        <f>SUM(H84:H89)</f>
        <v>416.34</v>
      </c>
      <c r="J84" s="178">
        <v>0</v>
      </c>
      <c r="K84" s="71">
        <f t="shared" si="5"/>
        <v>0</v>
      </c>
      <c r="L84" s="72">
        <f t="shared" si="6"/>
        <v>2.36</v>
      </c>
      <c r="M84" s="34">
        <f t="shared" si="7"/>
        <v>23.599999999999998</v>
      </c>
      <c r="N84" s="137">
        <f>SUM(M84:M89)</f>
        <v>416.34</v>
      </c>
      <c r="O84" s="137">
        <f>(I84-N84)/I84</f>
        <v>0</v>
      </c>
      <c r="Q84" s="119"/>
      <c r="R84" s="119"/>
    </row>
    <row r="85" spans="1:18" ht="15.75" thickBot="1" x14ac:dyDescent="0.3">
      <c r="A85" s="146"/>
      <c r="B85" s="150"/>
      <c r="C85" s="35">
        <v>80</v>
      </c>
      <c r="D85" s="44" t="s">
        <v>110</v>
      </c>
      <c r="E85" s="37" t="s">
        <v>23</v>
      </c>
      <c r="F85" s="38">
        <v>30</v>
      </c>
      <c r="G85" s="39">
        <v>3.65</v>
      </c>
      <c r="H85" s="40">
        <f t="shared" si="4"/>
        <v>109.5</v>
      </c>
      <c r="I85" s="135"/>
      <c r="J85" s="178">
        <v>0</v>
      </c>
      <c r="K85" s="41">
        <f t="shared" si="5"/>
        <v>0</v>
      </c>
      <c r="L85" s="73">
        <f t="shared" si="6"/>
        <v>3.65</v>
      </c>
      <c r="M85" s="74">
        <f t="shared" si="7"/>
        <v>109.5</v>
      </c>
      <c r="N85" s="138"/>
      <c r="O85" s="138"/>
      <c r="Q85" s="119"/>
      <c r="R85" s="119"/>
    </row>
    <row r="86" spans="1:18" ht="15.75" thickBot="1" x14ac:dyDescent="0.3">
      <c r="A86" s="146"/>
      <c r="B86" s="150"/>
      <c r="C86" s="35">
        <v>81</v>
      </c>
      <c r="D86" s="44" t="s">
        <v>111</v>
      </c>
      <c r="E86" s="37" t="s">
        <v>23</v>
      </c>
      <c r="F86" s="38">
        <v>12</v>
      </c>
      <c r="G86" s="39">
        <v>3.29</v>
      </c>
      <c r="H86" s="40">
        <f t="shared" si="4"/>
        <v>39.480000000000004</v>
      </c>
      <c r="I86" s="135"/>
      <c r="J86" s="178">
        <v>0</v>
      </c>
      <c r="K86" s="41">
        <f t="shared" si="5"/>
        <v>0</v>
      </c>
      <c r="L86" s="42">
        <f t="shared" si="6"/>
        <v>3.29</v>
      </c>
      <c r="M86" s="43">
        <f t="shared" si="7"/>
        <v>39.480000000000004</v>
      </c>
      <c r="N86" s="138"/>
      <c r="O86" s="138"/>
      <c r="Q86" s="119"/>
      <c r="R86" s="119"/>
    </row>
    <row r="87" spans="1:18" ht="15.75" thickBot="1" x14ac:dyDescent="0.3">
      <c r="A87" s="146"/>
      <c r="B87" s="150"/>
      <c r="C87" s="35">
        <v>82</v>
      </c>
      <c r="D87" s="36" t="s">
        <v>112</v>
      </c>
      <c r="E87" s="37" t="s">
        <v>23</v>
      </c>
      <c r="F87" s="38">
        <v>12</v>
      </c>
      <c r="G87" s="39">
        <v>5.17</v>
      </c>
      <c r="H87" s="40">
        <f t="shared" si="4"/>
        <v>62.04</v>
      </c>
      <c r="I87" s="135"/>
      <c r="J87" s="178">
        <v>0</v>
      </c>
      <c r="K87" s="41">
        <f t="shared" si="5"/>
        <v>0</v>
      </c>
      <c r="L87" s="42">
        <f t="shared" si="6"/>
        <v>5.17</v>
      </c>
      <c r="M87" s="43">
        <f t="shared" si="7"/>
        <v>62.04</v>
      </c>
      <c r="N87" s="138"/>
      <c r="O87" s="138"/>
      <c r="Q87" s="119"/>
      <c r="R87" s="119"/>
    </row>
    <row r="88" spans="1:18" ht="15.75" thickBot="1" x14ac:dyDescent="0.3">
      <c r="A88" s="146"/>
      <c r="B88" s="150"/>
      <c r="C88" s="35">
        <v>83</v>
      </c>
      <c r="D88" s="36" t="s">
        <v>113</v>
      </c>
      <c r="E88" s="37" t="s">
        <v>23</v>
      </c>
      <c r="F88" s="38">
        <v>20</v>
      </c>
      <c r="G88" s="39">
        <v>8.15</v>
      </c>
      <c r="H88" s="40">
        <f t="shared" si="4"/>
        <v>163</v>
      </c>
      <c r="I88" s="135"/>
      <c r="J88" s="178">
        <v>0</v>
      </c>
      <c r="K88" s="41">
        <f t="shared" si="5"/>
        <v>0</v>
      </c>
      <c r="L88" s="42">
        <f t="shared" si="6"/>
        <v>8.15</v>
      </c>
      <c r="M88" s="43">
        <f t="shared" si="7"/>
        <v>163</v>
      </c>
      <c r="N88" s="138"/>
      <c r="O88" s="138"/>
      <c r="Q88" s="119"/>
      <c r="R88" s="119"/>
    </row>
    <row r="89" spans="1:18" ht="15.75" thickBot="1" x14ac:dyDescent="0.3">
      <c r="A89" s="147"/>
      <c r="B89" s="151"/>
      <c r="C89" s="48">
        <v>84</v>
      </c>
      <c r="D89" s="67" t="s">
        <v>114</v>
      </c>
      <c r="E89" s="50" t="s">
        <v>23</v>
      </c>
      <c r="F89" s="51">
        <v>9</v>
      </c>
      <c r="G89" s="52">
        <v>2.0799999999999996</v>
      </c>
      <c r="H89" s="53">
        <f t="shared" si="4"/>
        <v>18.719999999999995</v>
      </c>
      <c r="I89" s="136"/>
      <c r="J89" s="178">
        <v>0</v>
      </c>
      <c r="K89" s="54">
        <f t="shared" si="5"/>
        <v>0</v>
      </c>
      <c r="L89" s="55">
        <f t="shared" si="6"/>
        <v>2.0799999999999996</v>
      </c>
      <c r="M89" s="56">
        <f t="shared" si="7"/>
        <v>18.719999999999995</v>
      </c>
      <c r="N89" s="139"/>
      <c r="O89" s="139"/>
      <c r="Q89" s="119"/>
      <c r="R89" s="119"/>
    </row>
    <row r="90" spans="1:18" ht="15.75" thickBot="1" x14ac:dyDescent="0.3">
      <c r="A90" s="144" t="s">
        <v>115</v>
      </c>
      <c r="B90" s="148">
        <v>10</v>
      </c>
      <c r="C90" s="26">
        <v>85</v>
      </c>
      <c r="D90" s="58" t="s">
        <v>116</v>
      </c>
      <c r="E90" s="28" t="s">
        <v>23</v>
      </c>
      <c r="F90" s="29">
        <v>50</v>
      </c>
      <c r="G90" s="30">
        <v>0.33182113821138209</v>
      </c>
      <c r="H90" s="31">
        <f t="shared" si="4"/>
        <v>16.591056910569105</v>
      </c>
      <c r="I90" s="137">
        <f>SUM(H90:H97)</f>
        <v>297.58205691056912</v>
      </c>
      <c r="J90" s="178">
        <v>0</v>
      </c>
      <c r="K90" s="32">
        <f t="shared" si="5"/>
        <v>0</v>
      </c>
      <c r="L90" s="33">
        <f t="shared" si="6"/>
        <v>0.33182113821138209</v>
      </c>
      <c r="M90" s="34">
        <f t="shared" si="7"/>
        <v>16.591056910569105</v>
      </c>
      <c r="N90" s="138">
        <f>SUM(M90:M97)</f>
        <v>297.58205691056912</v>
      </c>
      <c r="O90" s="138">
        <f>(I90-N90)/I90</f>
        <v>0</v>
      </c>
      <c r="Q90" s="119"/>
      <c r="R90" s="119"/>
    </row>
    <row r="91" spans="1:18" ht="15.75" thickBot="1" x14ac:dyDescent="0.3">
      <c r="A91" s="145"/>
      <c r="B91" s="149"/>
      <c r="C91" s="35">
        <v>86</v>
      </c>
      <c r="D91" s="36" t="s">
        <v>117</v>
      </c>
      <c r="E91" s="37" t="s">
        <v>23</v>
      </c>
      <c r="F91" s="38">
        <v>50</v>
      </c>
      <c r="G91" s="39">
        <v>0.42229999999999995</v>
      </c>
      <c r="H91" s="40">
        <f t="shared" si="4"/>
        <v>21.114999999999998</v>
      </c>
      <c r="I91" s="142"/>
      <c r="J91" s="178">
        <v>0</v>
      </c>
      <c r="K91" s="41">
        <f t="shared" si="5"/>
        <v>0</v>
      </c>
      <c r="L91" s="42">
        <f t="shared" si="6"/>
        <v>0.42229999999999995</v>
      </c>
      <c r="M91" s="43">
        <f t="shared" si="7"/>
        <v>21.114999999999998</v>
      </c>
      <c r="N91" s="138"/>
      <c r="O91" s="138"/>
      <c r="Q91" s="119"/>
      <c r="R91" s="119"/>
    </row>
    <row r="92" spans="1:18" ht="15.75" thickBot="1" x14ac:dyDescent="0.3">
      <c r="A92" s="145"/>
      <c r="B92" s="149"/>
      <c r="C92" s="35">
        <v>87</v>
      </c>
      <c r="D92" s="36" t="s">
        <v>118</v>
      </c>
      <c r="E92" s="37" t="s">
        <v>23</v>
      </c>
      <c r="F92" s="38">
        <v>2</v>
      </c>
      <c r="G92" s="39">
        <v>0.65</v>
      </c>
      <c r="H92" s="40">
        <f t="shared" si="4"/>
        <v>1.3</v>
      </c>
      <c r="I92" s="142"/>
      <c r="J92" s="178">
        <v>0</v>
      </c>
      <c r="K92" s="41">
        <f t="shared" si="5"/>
        <v>0</v>
      </c>
      <c r="L92" s="42">
        <f t="shared" si="6"/>
        <v>0.65</v>
      </c>
      <c r="M92" s="43">
        <f t="shared" si="7"/>
        <v>1.3</v>
      </c>
      <c r="N92" s="138"/>
      <c r="O92" s="138"/>
      <c r="Q92" s="119"/>
      <c r="R92" s="119"/>
    </row>
    <row r="93" spans="1:18" ht="15.75" thickBot="1" x14ac:dyDescent="0.3">
      <c r="A93" s="145"/>
      <c r="B93" s="149"/>
      <c r="C93" s="35">
        <v>88</v>
      </c>
      <c r="D93" s="36" t="s">
        <v>119</v>
      </c>
      <c r="E93" s="37" t="s">
        <v>23</v>
      </c>
      <c r="F93" s="38">
        <v>50</v>
      </c>
      <c r="G93" s="39">
        <v>0.38300000000000001</v>
      </c>
      <c r="H93" s="40">
        <f t="shared" si="4"/>
        <v>19.149999999999999</v>
      </c>
      <c r="I93" s="142"/>
      <c r="J93" s="178">
        <v>0</v>
      </c>
      <c r="K93" s="41">
        <f t="shared" si="5"/>
        <v>0</v>
      </c>
      <c r="L93" s="42">
        <f t="shared" si="6"/>
        <v>0.38300000000000001</v>
      </c>
      <c r="M93" s="43">
        <f t="shared" si="7"/>
        <v>19.149999999999999</v>
      </c>
      <c r="N93" s="138"/>
      <c r="O93" s="138"/>
      <c r="Q93" s="119"/>
      <c r="R93" s="119"/>
    </row>
    <row r="94" spans="1:18" ht="15.75" thickBot="1" x14ac:dyDescent="0.3">
      <c r="A94" s="145"/>
      <c r="B94" s="149"/>
      <c r="C94" s="35">
        <v>89</v>
      </c>
      <c r="D94" s="36" t="s">
        <v>120</v>
      </c>
      <c r="E94" s="37" t="s">
        <v>23</v>
      </c>
      <c r="F94" s="38">
        <v>1</v>
      </c>
      <c r="G94" s="39">
        <v>0.61599999999999999</v>
      </c>
      <c r="H94" s="40">
        <f t="shared" si="4"/>
        <v>0.61599999999999999</v>
      </c>
      <c r="I94" s="142"/>
      <c r="J94" s="178">
        <v>0</v>
      </c>
      <c r="K94" s="41">
        <f t="shared" si="5"/>
        <v>0</v>
      </c>
      <c r="L94" s="42">
        <f t="shared" si="6"/>
        <v>0.61599999999999999</v>
      </c>
      <c r="M94" s="43">
        <f t="shared" si="7"/>
        <v>0.61599999999999999</v>
      </c>
      <c r="N94" s="138"/>
      <c r="O94" s="138"/>
      <c r="Q94" s="119"/>
      <c r="R94" s="119"/>
    </row>
    <row r="95" spans="1:18" ht="15.75" thickBot="1" x14ac:dyDescent="0.3">
      <c r="A95" s="146"/>
      <c r="B95" s="150"/>
      <c r="C95" s="35">
        <v>90</v>
      </c>
      <c r="D95" s="36" t="s">
        <v>121</v>
      </c>
      <c r="E95" s="37" t="s">
        <v>23</v>
      </c>
      <c r="F95" s="38">
        <v>20</v>
      </c>
      <c r="G95" s="39">
        <v>0.52300000000000002</v>
      </c>
      <c r="H95" s="40">
        <f t="shared" si="4"/>
        <v>10.46</v>
      </c>
      <c r="I95" s="142"/>
      <c r="J95" s="178">
        <v>0</v>
      </c>
      <c r="K95" s="41">
        <f t="shared" si="5"/>
        <v>0</v>
      </c>
      <c r="L95" s="42">
        <f t="shared" si="6"/>
        <v>0.52300000000000002</v>
      </c>
      <c r="M95" s="43">
        <f t="shared" si="7"/>
        <v>10.46</v>
      </c>
      <c r="N95" s="138"/>
      <c r="O95" s="138"/>
      <c r="Q95" s="119"/>
      <c r="R95" s="119"/>
    </row>
    <row r="96" spans="1:18" ht="15.75" thickBot="1" x14ac:dyDescent="0.3">
      <c r="A96" s="146"/>
      <c r="B96" s="150"/>
      <c r="C96" s="48">
        <v>91</v>
      </c>
      <c r="D96" s="36" t="s">
        <v>122</v>
      </c>
      <c r="E96" s="37" t="s">
        <v>23</v>
      </c>
      <c r="F96" s="38">
        <v>2</v>
      </c>
      <c r="G96" s="39">
        <v>0.77500000000000002</v>
      </c>
      <c r="H96" s="40">
        <f t="shared" si="4"/>
        <v>1.55</v>
      </c>
      <c r="I96" s="142"/>
      <c r="J96" s="178">
        <v>0</v>
      </c>
      <c r="K96" s="41">
        <f t="shared" si="5"/>
        <v>0</v>
      </c>
      <c r="L96" s="42">
        <f t="shared" si="6"/>
        <v>0.77500000000000002</v>
      </c>
      <c r="M96" s="43">
        <f t="shared" si="7"/>
        <v>1.55</v>
      </c>
      <c r="N96" s="138"/>
      <c r="O96" s="138"/>
      <c r="Q96" s="119"/>
      <c r="R96" s="119"/>
    </row>
    <row r="97" spans="1:18" ht="15.75" thickBot="1" x14ac:dyDescent="0.3">
      <c r="A97" s="147"/>
      <c r="B97" s="151"/>
      <c r="C97" s="66">
        <v>92</v>
      </c>
      <c r="D97" s="61" t="s">
        <v>123</v>
      </c>
      <c r="E97" s="50" t="s">
        <v>23</v>
      </c>
      <c r="F97" s="51">
        <v>300</v>
      </c>
      <c r="G97" s="52">
        <v>0.75600000000000001</v>
      </c>
      <c r="H97" s="53">
        <f t="shared" si="4"/>
        <v>226.8</v>
      </c>
      <c r="I97" s="143"/>
      <c r="J97" s="178">
        <v>0</v>
      </c>
      <c r="K97" s="54">
        <f t="shared" si="5"/>
        <v>0</v>
      </c>
      <c r="L97" s="55">
        <f t="shared" si="6"/>
        <v>0.75600000000000001</v>
      </c>
      <c r="M97" s="56">
        <f t="shared" si="7"/>
        <v>226.8</v>
      </c>
      <c r="N97" s="138"/>
      <c r="O97" s="138"/>
      <c r="Q97" s="119"/>
      <c r="R97" s="119"/>
    </row>
    <row r="98" spans="1:18" ht="15.75" thickBot="1" x14ac:dyDescent="0.3">
      <c r="A98" s="128" t="s">
        <v>124</v>
      </c>
      <c r="B98" s="131">
        <v>11</v>
      </c>
      <c r="C98" s="26">
        <v>93</v>
      </c>
      <c r="D98" s="58" t="s">
        <v>125</v>
      </c>
      <c r="E98" s="28" t="s">
        <v>23</v>
      </c>
      <c r="F98" s="29">
        <v>5</v>
      </c>
      <c r="G98" s="30">
        <v>68.733999999999995</v>
      </c>
      <c r="H98" s="31">
        <f t="shared" si="4"/>
        <v>343.66999999999996</v>
      </c>
      <c r="I98" s="134">
        <f>SUM(H98:H105)</f>
        <v>2471.4599999999996</v>
      </c>
      <c r="J98" s="178">
        <v>0</v>
      </c>
      <c r="K98" s="32">
        <f t="shared" si="5"/>
        <v>0</v>
      </c>
      <c r="L98" s="33">
        <f t="shared" si="6"/>
        <v>68.733999999999995</v>
      </c>
      <c r="M98" s="34">
        <f t="shared" si="7"/>
        <v>343.66999999999996</v>
      </c>
      <c r="N98" s="137">
        <f>SUM(M98:M105)</f>
        <v>2471.4599999999996</v>
      </c>
      <c r="O98" s="137">
        <f>(I98-N98)/I98</f>
        <v>0</v>
      </c>
      <c r="Q98" s="119"/>
      <c r="R98" s="119"/>
    </row>
    <row r="99" spans="1:18" ht="15.75" thickBot="1" x14ac:dyDescent="0.3">
      <c r="A99" s="129"/>
      <c r="B99" s="132"/>
      <c r="C99" s="35">
        <v>94</v>
      </c>
      <c r="D99" s="36" t="s">
        <v>126</v>
      </c>
      <c r="E99" s="37" t="s">
        <v>23</v>
      </c>
      <c r="F99" s="38">
        <v>3</v>
      </c>
      <c r="G99" s="39">
        <v>57.749999999999993</v>
      </c>
      <c r="H99" s="40">
        <f t="shared" si="4"/>
        <v>173.24999999999997</v>
      </c>
      <c r="I99" s="135"/>
      <c r="J99" s="178">
        <v>0</v>
      </c>
      <c r="K99" s="41">
        <f t="shared" si="5"/>
        <v>0</v>
      </c>
      <c r="L99" s="42">
        <f t="shared" si="6"/>
        <v>57.749999999999993</v>
      </c>
      <c r="M99" s="43">
        <f t="shared" si="7"/>
        <v>173.24999999999997</v>
      </c>
      <c r="N99" s="138"/>
      <c r="O99" s="138"/>
      <c r="Q99" s="119"/>
      <c r="R99" s="119"/>
    </row>
    <row r="100" spans="1:18" ht="15.75" thickBot="1" x14ac:dyDescent="0.3">
      <c r="A100" s="129"/>
      <c r="B100" s="132"/>
      <c r="C100" s="35">
        <v>95</v>
      </c>
      <c r="D100" s="36" t="s">
        <v>127</v>
      </c>
      <c r="E100" s="37" t="s">
        <v>23</v>
      </c>
      <c r="F100" s="38">
        <v>6</v>
      </c>
      <c r="G100" s="39">
        <v>127.13</v>
      </c>
      <c r="H100" s="40">
        <f t="shared" si="4"/>
        <v>762.78</v>
      </c>
      <c r="I100" s="135"/>
      <c r="J100" s="178">
        <v>0</v>
      </c>
      <c r="K100" s="41">
        <f t="shared" si="5"/>
        <v>0</v>
      </c>
      <c r="L100" s="42">
        <f t="shared" si="6"/>
        <v>127.13</v>
      </c>
      <c r="M100" s="43">
        <f t="shared" si="7"/>
        <v>762.78</v>
      </c>
      <c r="N100" s="138"/>
      <c r="O100" s="138"/>
      <c r="Q100" s="119"/>
      <c r="R100" s="119"/>
    </row>
    <row r="101" spans="1:18" ht="15.75" thickBot="1" x14ac:dyDescent="0.3">
      <c r="A101" s="129"/>
      <c r="B101" s="132"/>
      <c r="C101" s="35">
        <v>96</v>
      </c>
      <c r="D101" s="36" t="s">
        <v>128</v>
      </c>
      <c r="E101" s="37" t="s">
        <v>129</v>
      </c>
      <c r="F101" s="38">
        <v>6</v>
      </c>
      <c r="G101" s="39">
        <v>23.25</v>
      </c>
      <c r="H101" s="40">
        <f t="shared" si="4"/>
        <v>139.5</v>
      </c>
      <c r="I101" s="135"/>
      <c r="J101" s="178">
        <v>0</v>
      </c>
      <c r="K101" s="41">
        <f t="shared" si="5"/>
        <v>0</v>
      </c>
      <c r="L101" s="42">
        <f t="shared" si="6"/>
        <v>23.25</v>
      </c>
      <c r="M101" s="43">
        <f t="shared" si="7"/>
        <v>139.5</v>
      </c>
      <c r="N101" s="138"/>
      <c r="O101" s="138"/>
      <c r="Q101" s="119"/>
      <c r="R101" s="119"/>
    </row>
    <row r="102" spans="1:18" ht="15.75" thickBot="1" x14ac:dyDescent="0.3">
      <c r="A102" s="129"/>
      <c r="B102" s="132"/>
      <c r="C102" s="35">
        <v>97</v>
      </c>
      <c r="D102" s="36" t="s">
        <v>130</v>
      </c>
      <c r="E102" s="37" t="s">
        <v>129</v>
      </c>
      <c r="F102" s="38">
        <v>15</v>
      </c>
      <c r="G102" s="39">
        <v>21.720000000000002</v>
      </c>
      <c r="H102" s="40">
        <f t="shared" si="4"/>
        <v>325.8</v>
      </c>
      <c r="I102" s="135"/>
      <c r="J102" s="178">
        <v>0</v>
      </c>
      <c r="K102" s="41">
        <f t="shared" si="5"/>
        <v>0</v>
      </c>
      <c r="L102" s="42">
        <f t="shared" si="6"/>
        <v>21.720000000000002</v>
      </c>
      <c r="M102" s="43">
        <f t="shared" si="7"/>
        <v>325.8</v>
      </c>
      <c r="N102" s="138"/>
      <c r="O102" s="138"/>
      <c r="Q102" s="119"/>
      <c r="R102" s="119"/>
    </row>
    <row r="103" spans="1:18" ht="15.75" thickBot="1" x14ac:dyDescent="0.3">
      <c r="A103" s="152"/>
      <c r="B103" s="153"/>
      <c r="C103" s="48">
        <v>98</v>
      </c>
      <c r="D103" s="36" t="s">
        <v>131</v>
      </c>
      <c r="E103" s="37" t="s">
        <v>129</v>
      </c>
      <c r="F103" s="38">
        <v>7</v>
      </c>
      <c r="G103" s="39">
        <v>23.05</v>
      </c>
      <c r="H103" s="40">
        <f t="shared" si="4"/>
        <v>161.35</v>
      </c>
      <c r="I103" s="135"/>
      <c r="J103" s="178">
        <v>0</v>
      </c>
      <c r="K103" s="41">
        <f t="shared" si="5"/>
        <v>0</v>
      </c>
      <c r="L103" s="42">
        <f t="shared" si="6"/>
        <v>23.05</v>
      </c>
      <c r="M103" s="43">
        <f t="shared" si="7"/>
        <v>161.35</v>
      </c>
      <c r="N103" s="138"/>
      <c r="O103" s="138"/>
      <c r="Q103" s="119"/>
      <c r="R103" s="119"/>
    </row>
    <row r="104" spans="1:18" ht="15.75" thickBot="1" x14ac:dyDescent="0.3">
      <c r="A104" s="152"/>
      <c r="B104" s="153"/>
      <c r="C104" s="26">
        <v>99</v>
      </c>
      <c r="D104" s="36" t="s">
        <v>132</v>
      </c>
      <c r="E104" s="37" t="s">
        <v>129</v>
      </c>
      <c r="F104" s="38">
        <v>7</v>
      </c>
      <c r="G104" s="39">
        <v>23.68</v>
      </c>
      <c r="H104" s="40">
        <f t="shared" si="4"/>
        <v>165.76</v>
      </c>
      <c r="I104" s="135"/>
      <c r="J104" s="178">
        <v>0</v>
      </c>
      <c r="K104" s="41">
        <f t="shared" si="5"/>
        <v>0</v>
      </c>
      <c r="L104" s="42">
        <f t="shared" si="6"/>
        <v>23.68</v>
      </c>
      <c r="M104" s="43">
        <f t="shared" si="7"/>
        <v>165.76</v>
      </c>
      <c r="N104" s="138"/>
      <c r="O104" s="138"/>
      <c r="Q104" s="119"/>
      <c r="R104" s="119"/>
    </row>
    <row r="105" spans="1:18" ht="15.75" thickBot="1" x14ac:dyDescent="0.3">
      <c r="A105" s="130"/>
      <c r="B105" s="133"/>
      <c r="C105" s="48">
        <v>100</v>
      </c>
      <c r="D105" s="61" t="s">
        <v>133</v>
      </c>
      <c r="E105" s="50" t="s">
        <v>129</v>
      </c>
      <c r="F105" s="51">
        <v>7</v>
      </c>
      <c r="G105" s="52">
        <v>57.05</v>
      </c>
      <c r="H105" s="53">
        <f t="shared" si="4"/>
        <v>399.34999999999997</v>
      </c>
      <c r="I105" s="136"/>
      <c r="J105" s="178">
        <v>0</v>
      </c>
      <c r="K105" s="54">
        <f t="shared" si="5"/>
        <v>0</v>
      </c>
      <c r="L105" s="55">
        <f t="shared" si="6"/>
        <v>57.05</v>
      </c>
      <c r="M105" s="56">
        <f t="shared" si="7"/>
        <v>399.34999999999997</v>
      </c>
      <c r="N105" s="139"/>
      <c r="O105" s="139"/>
      <c r="Q105" s="119"/>
      <c r="R105" s="119"/>
    </row>
    <row r="106" spans="1:18" ht="15.75" thickBot="1" x14ac:dyDescent="0.3">
      <c r="A106" s="128" t="s">
        <v>134</v>
      </c>
      <c r="B106" s="131">
        <v>12</v>
      </c>
      <c r="C106" s="26">
        <v>101</v>
      </c>
      <c r="D106" s="58" t="s">
        <v>135</v>
      </c>
      <c r="E106" s="28" t="s">
        <v>129</v>
      </c>
      <c r="F106" s="29">
        <v>7</v>
      </c>
      <c r="G106" s="30">
        <v>30.245121951219513</v>
      </c>
      <c r="H106" s="31">
        <f t="shared" si="4"/>
        <v>211.71585365853659</v>
      </c>
      <c r="I106" s="134">
        <f>SUM(H106:H109)</f>
        <v>801.11056910569118</v>
      </c>
      <c r="J106" s="178">
        <v>0</v>
      </c>
      <c r="K106" s="32">
        <f t="shared" si="5"/>
        <v>0</v>
      </c>
      <c r="L106" s="33">
        <f t="shared" si="6"/>
        <v>30.245121951219513</v>
      </c>
      <c r="M106" s="34">
        <f t="shared" si="7"/>
        <v>211.71585365853659</v>
      </c>
      <c r="N106" s="137">
        <f>SUM(M106:M109)</f>
        <v>801.11056910569118</v>
      </c>
      <c r="O106" s="137">
        <f>(I106-N106)/I106</f>
        <v>0</v>
      </c>
      <c r="Q106" s="119"/>
      <c r="R106" s="119"/>
    </row>
    <row r="107" spans="1:18" ht="15.75" thickBot="1" x14ac:dyDescent="0.3">
      <c r="A107" s="129"/>
      <c r="B107" s="132"/>
      <c r="C107" s="35">
        <v>102</v>
      </c>
      <c r="D107" s="36" t="s">
        <v>136</v>
      </c>
      <c r="E107" s="37" t="s">
        <v>129</v>
      </c>
      <c r="F107" s="38">
        <v>20</v>
      </c>
      <c r="G107" s="39">
        <v>20.6</v>
      </c>
      <c r="H107" s="40">
        <f t="shared" si="4"/>
        <v>412</v>
      </c>
      <c r="I107" s="135"/>
      <c r="J107" s="178">
        <v>0</v>
      </c>
      <c r="K107" s="41">
        <f t="shared" si="5"/>
        <v>0</v>
      </c>
      <c r="L107" s="42">
        <f t="shared" si="6"/>
        <v>20.6</v>
      </c>
      <c r="M107" s="43">
        <f t="shared" si="7"/>
        <v>412</v>
      </c>
      <c r="N107" s="138"/>
      <c r="O107" s="138"/>
      <c r="Q107" s="119"/>
      <c r="R107" s="119"/>
    </row>
    <row r="108" spans="1:18" ht="15.75" thickBot="1" x14ac:dyDescent="0.3">
      <c r="A108" s="129"/>
      <c r="B108" s="132"/>
      <c r="C108" s="35">
        <v>103</v>
      </c>
      <c r="D108" s="36" t="s">
        <v>137</v>
      </c>
      <c r="E108" s="37" t="s">
        <v>129</v>
      </c>
      <c r="F108" s="38">
        <v>1</v>
      </c>
      <c r="G108" s="39">
        <v>24.206097560975611</v>
      </c>
      <c r="H108" s="40">
        <f t="shared" si="4"/>
        <v>24.206097560975611</v>
      </c>
      <c r="I108" s="135"/>
      <c r="J108" s="178">
        <v>0</v>
      </c>
      <c r="K108" s="41">
        <f t="shared" si="5"/>
        <v>0</v>
      </c>
      <c r="L108" s="42">
        <f t="shared" si="6"/>
        <v>24.206097560975611</v>
      </c>
      <c r="M108" s="43">
        <f t="shared" si="7"/>
        <v>24.206097560975611</v>
      </c>
      <c r="N108" s="138"/>
      <c r="O108" s="138"/>
      <c r="Q108" s="119"/>
      <c r="R108" s="119"/>
    </row>
    <row r="109" spans="1:18" ht="15.75" thickBot="1" x14ac:dyDescent="0.3">
      <c r="A109" s="130"/>
      <c r="B109" s="133"/>
      <c r="C109" s="48">
        <v>104</v>
      </c>
      <c r="D109" s="61" t="s">
        <v>138</v>
      </c>
      <c r="E109" s="50" t="s">
        <v>129</v>
      </c>
      <c r="F109" s="51">
        <v>4</v>
      </c>
      <c r="G109" s="52">
        <v>38.297154471544715</v>
      </c>
      <c r="H109" s="53">
        <f t="shared" si="4"/>
        <v>153.18861788617886</v>
      </c>
      <c r="I109" s="136"/>
      <c r="J109" s="178">
        <v>0</v>
      </c>
      <c r="K109" s="54">
        <f t="shared" si="5"/>
        <v>0</v>
      </c>
      <c r="L109" s="55">
        <f t="shared" si="6"/>
        <v>38.297154471544715</v>
      </c>
      <c r="M109" s="56">
        <f t="shared" si="7"/>
        <v>153.18861788617886</v>
      </c>
      <c r="N109" s="139"/>
      <c r="O109" s="139"/>
      <c r="Q109" s="119"/>
      <c r="R109" s="119"/>
    </row>
    <row r="110" spans="1:18" ht="15.75" thickBot="1" x14ac:dyDescent="0.3">
      <c r="A110" s="128" t="s">
        <v>139</v>
      </c>
      <c r="B110" s="131">
        <v>13</v>
      </c>
      <c r="C110" s="75">
        <v>105</v>
      </c>
      <c r="D110" s="76" t="s">
        <v>140</v>
      </c>
      <c r="E110" s="28" t="s">
        <v>129</v>
      </c>
      <c r="F110" s="29">
        <v>30</v>
      </c>
      <c r="G110" s="30">
        <v>2.2050000000000001</v>
      </c>
      <c r="H110" s="31">
        <f t="shared" si="4"/>
        <v>66.150000000000006</v>
      </c>
      <c r="I110" s="137">
        <f>SUM(H110:H112)</f>
        <v>186.45</v>
      </c>
      <c r="J110" s="178">
        <v>0</v>
      </c>
      <c r="K110" s="32">
        <f t="shared" si="5"/>
        <v>0</v>
      </c>
      <c r="L110" s="33">
        <f t="shared" si="6"/>
        <v>2.2050000000000001</v>
      </c>
      <c r="M110" s="34">
        <f t="shared" si="7"/>
        <v>66.150000000000006</v>
      </c>
      <c r="N110" s="137">
        <f>SUM(M110:M112)</f>
        <v>186.45</v>
      </c>
      <c r="O110" s="137">
        <f>(I110-N110)/I110</f>
        <v>0</v>
      </c>
      <c r="Q110" s="119"/>
      <c r="R110" s="119"/>
    </row>
    <row r="111" spans="1:18" ht="15.75" thickBot="1" x14ac:dyDescent="0.3">
      <c r="A111" s="129"/>
      <c r="B111" s="132"/>
      <c r="C111" s="65">
        <v>106</v>
      </c>
      <c r="D111" s="36" t="s">
        <v>141</v>
      </c>
      <c r="E111" s="37" t="s">
        <v>129</v>
      </c>
      <c r="F111" s="38">
        <v>30</v>
      </c>
      <c r="G111" s="39">
        <v>2.0549999999999997</v>
      </c>
      <c r="H111" s="40">
        <f t="shared" si="4"/>
        <v>61.649999999999991</v>
      </c>
      <c r="I111" s="142"/>
      <c r="J111" s="178">
        <v>0</v>
      </c>
      <c r="K111" s="41">
        <f t="shared" si="5"/>
        <v>0</v>
      </c>
      <c r="L111" s="42">
        <f t="shared" si="6"/>
        <v>2.0549999999999997</v>
      </c>
      <c r="M111" s="43">
        <f t="shared" si="7"/>
        <v>61.649999999999991</v>
      </c>
      <c r="N111" s="138"/>
      <c r="O111" s="138"/>
      <c r="Q111" s="119"/>
      <c r="R111" s="119"/>
    </row>
    <row r="112" spans="1:18" ht="15.75" thickBot="1" x14ac:dyDescent="0.3">
      <c r="A112" s="130"/>
      <c r="B112" s="133"/>
      <c r="C112" s="48">
        <v>107</v>
      </c>
      <c r="D112" s="61" t="s">
        <v>142</v>
      </c>
      <c r="E112" s="50" t="s">
        <v>129</v>
      </c>
      <c r="F112" s="51">
        <v>30</v>
      </c>
      <c r="G112" s="52">
        <v>1.9550000000000001</v>
      </c>
      <c r="H112" s="53">
        <f t="shared" si="4"/>
        <v>58.650000000000006</v>
      </c>
      <c r="I112" s="143"/>
      <c r="J112" s="178">
        <v>0</v>
      </c>
      <c r="K112" s="54">
        <f t="shared" si="5"/>
        <v>0</v>
      </c>
      <c r="L112" s="55">
        <f t="shared" si="6"/>
        <v>1.9550000000000001</v>
      </c>
      <c r="M112" s="56">
        <f t="shared" si="7"/>
        <v>58.650000000000006</v>
      </c>
      <c r="N112" s="139"/>
      <c r="O112" s="139"/>
      <c r="Q112" s="119"/>
      <c r="R112" s="119"/>
    </row>
    <row r="113" spans="1:15" ht="15.75" thickBot="1" x14ac:dyDescent="0.3">
      <c r="A113" s="78"/>
      <c r="B113" s="78"/>
      <c r="C113" s="77"/>
      <c r="D113" s="81"/>
      <c r="E113" s="81"/>
      <c r="F113" s="2"/>
      <c r="G113" s="82"/>
      <c r="H113" s="79"/>
    </row>
    <row r="114" spans="1:15" ht="15.75" thickBot="1" x14ac:dyDescent="0.3">
      <c r="A114" s="83"/>
      <c r="B114" s="83"/>
      <c r="C114" s="84"/>
      <c r="D114" s="85"/>
      <c r="E114" s="86"/>
      <c r="F114" s="87" t="s">
        <v>143</v>
      </c>
      <c r="G114" s="88">
        <f>SUM(G6:G112)</f>
        <v>2021.8906456720727</v>
      </c>
      <c r="H114" s="89">
        <f>SUM(H6:H112)</f>
        <v>44102.105293659661</v>
      </c>
      <c r="I114" s="90"/>
      <c r="J114" s="91"/>
      <c r="K114" s="92"/>
      <c r="L114" s="93">
        <f>SUM(L6:L112)</f>
        <v>2021.8906456720727</v>
      </c>
      <c r="M114" s="93">
        <f>SUM(M6:M112)</f>
        <v>44102.105293659661</v>
      </c>
      <c r="N114" s="94">
        <f>SUM(N6:N112)</f>
        <v>44102.105293659639</v>
      </c>
      <c r="O114" s="95"/>
    </row>
    <row r="115" spans="1:15" ht="15.75" thickBot="1" x14ac:dyDescent="0.3">
      <c r="A115" s="96"/>
      <c r="B115" s="96"/>
      <c r="C115" s="97"/>
      <c r="D115" s="98"/>
      <c r="E115" s="98"/>
      <c r="F115" s="2"/>
      <c r="G115" s="82"/>
      <c r="J115" s="99"/>
      <c r="K115" s="100"/>
      <c r="L115" s="101"/>
      <c r="M115" s="102"/>
      <c r="N115" s="103"/>
    </row>
    <row r="116" spans="1:15" ht="24" customHeight="1" thickBot="1" x14ac:dyDescent="0.3">
      <c r="A116" s="96"/>
      <c r="B116" s="96"/>
      <c r="C116" s="97"/>
      <c r="D116" s="104"/>
      <c r="E116" s="121" t="s">
        <v>144</v>
      </c>
      <c r="F116" s="122"/>
      <c r="G116" s="105">
        <f>H114</f>
        <v>44102.105293659661</v>
      </c>
      <c r="J116" s="140">
        <v>16</v>
      </c>
      <c r="K116" s="124"/>
      <c r="L116" s="126"/>
      <c r="M116" s="102"/>
      <c r="N116" s="103"/>
    </row>
    <row r="117" spans="1:15" ht="15.75" thickBot="1" x14ac:dyDescent="0.3">
      <c r="A117" s="96"/>
      <c r="B117" s="96"/>
      <c r="C117" s="97"/>
      <c r="D117" s="104"/>
      <c r="E117" s="104"/>
      <c r="F117" s="106"/>
      <c r="G117" s="107"/>
      <c r="J117" s="141" t="s">
        <v>145</v>
      </c>
      <c r="K117" s="124"/>
      <c r="L117" s="126"/>
      <c r="M117" s="108"/>
      <c r="N117" s="109"/>
    </row>
    <row r="118" spans="1:15" ht="15.75" thickBot="1" x14ac:dyDescent="0.3">
      <c r="A118" s="110"/>
      <c r="B118" s="110"/>
      <c r="C118" s="111"/>
      <c r="D118" s="111"/>
      <c r="E118" s="121" t="s">
        <v>146</v>
      </c>
      <c r="F118" s="122"/>
      <c r="G118" s="105">
        <f>G116*0.24</f>
        <v>10584.505270478317</v>
      </c>
      <c r="J118" s="123"/>
      <c r="K118" s="124"/>
      <c r="L118" s="112"/>
      <c r="M118" s="80"/>
      <c r="N118" s="113"/>
    </row>
    <row r="119" spans="1:15" ht="15.75" thickBot="1" x14ac:dyDescent="0.3">
      <c r="A119" s="110"/>
      <c r="B119" s="110"/>
      <c r="C119" s="111"/>
      <c r="D119" s="111"/>
      <c r="E119" s="111"/>
      <c r="F119" s="106"/>
      <c r="G119" s="107"/>
      <c r="J119" s="127" t="s">
        <v>144</v>
      </c>
      <c r="K119" s="126"/>
      <c r="L119" s="114">
        <f>SUM(M6:M112)</f>
        <v>44102.105293659661</v>
      </c>
      <c r="M119" s="115"/>
      <c r="N119" s="103"/>
    </row>
    <row r="120" spans="1:15" ht="15.75" thickBot="1" x14ac:dyDescent="0.3">
      <c r="A120" s="96"/>
      <c r="B120" s="96"/>
      <c r="C120" s="97"/>
      <c r="D120" s="116"/>
      <c r="E120" s="121" t="s">
        <v>147</v>
      </c>
      <c r="F120" s="122"/>
      <c r="G120" s="105">
        <f>G116+G118</f>
        <v>54686.610564137976</v>
      </c>
      <c r="J120" s="123"/>
      <c r="K120" s="124"/>
      <c r="L120" s="117"/>
      <c r="M120" s="115"/>
      <c r="N120" s="103"/>
    </row>
    <row r="121" spans="1:15" ht="15.75" thickBot="1" x14ac:dyDescent="0.3">
      <c r="J121" s="125" t="s">
        <v>148</v>
      </c>
      <c r="K121" s="126"/>
      <c r="L121" s="118">
        <f>L119*0.24</f>
        <v>10584.505270478317</v>
      </c>
      <c r="M121" s="115"/>
      <c r="N121" s="103"/>
    </row>
    <row r="122" spans="1:15" ht="15.75" thickBot="1" x14ac:dyDescent="0.3">
      <c r="J122" s="123"/>
      <c r="K122" s="124"/>
      <c r="L122" s="112"/>
      <c r="M122" s="80"/>
      <c r="N122" s="103"/>
    </row>
    <row r="123" spans="1:15" ht="15.75" thickBot="1" x14ac:dyDescent="0.3">
      <c r="J123" s="127" t="s">
        <v>147</v>
      </c>
      <c r="K123" s="126"/>
      <c r="L123" s="114">
        <f>SUM(L119+L121)</f>
        <v>54686.610564137976</v>
      </c>
      <c r="M123" s="115"/>
      <c r="N123" s="103"/>
    </row>
    <row r="124" spans="1:15" x14ac:dyDescent="0.25">
      <c r="J124" s="99"/>
      <c r="K124" s="100"/>
      <c r="L124" s="101"/>
      <c r="M124" s="102"/>
      <c r="N124" s="103"/>
    </row>
    <row r="125" spans="1:15" x14ac:dyDescent="0.25">
      <c r="J125" s="99"/>
      <c r="K125" s="100"/>
      <c r="L125" s="101"/>
      <c r="M125" s="102"/>
      <c r="N125" s="103"/>
    </row>
    <row r="126" spans="1:15" ht="22.5" customHeight="1" x14ac:dyDescent="0.25"/>
    <row r="127" spans="1:15" x14ac:dyDescent="0.25">
      <c r="H127"/>
      <c r="I127"/>
    </row>
    <row r="128" spans="1:15" x14ac:dyDescent="0.25">
      <c r="H128"/>
      <c r="I128"/>
    </row>
    <row r="129" spans="5:9" x14ac:dyDescent="0.25">
      <c r="H129"/>
      <c r="I129"/>
    </row>
    <row r="130" spans="5:9" x14ac:dyDescent="0.25">
      <c r="H130"/>
      <c r="I130"/>
    </row>
    <row r="131" spans="5:9" x14ac:dyDescent="0.25">
      <c r="H131"/>
      <c r="I131"/>
    </row>
    <row r="132" spans="5:9" x14ac:dyDescent="0.25">
      <c r="H132"/>
      <c r="I132"/>
    </row>
    <row r="133" spans="5:9" ht="15.75" thickBot="1" x14ac:dyDescent="0.3">
      <c r="H133"/>
      <c r="I133"/>
    </row>
    <row r="134" spans="5:9" ht="15.75" thickBot="1" x14ac:dyDescent="0.3">
      <c r="E134" s="120">
        <v>44102.11</v>
      </c>
      <c r="H134"/>
      <c r="I134"/>
    </row>
    <row r="135" spans="5:9" x14ac:dyDescent="0.25">
      <c r="H135"/>
      <c r="I135"/>
    </row>
    <row r="139" spans="5:9" ht="15" customHeight="1" x14ac:dyDescent="0.25">
      <c r="H139"/>
      <c r="I139"/>
    </row>
    <row r="153" spans="8:9" ht="15" customHeight="1" x14ac:dyDescent="0.25">
      <c r="H153"/>
      <c r="I153"/>
    </row>
    <row r="165" spans="8:9" ht="15" customHeight="1" x14ac:dyDescent="0.25">
      <c r="H165"/>
      <c r="I165"/>
    </row>
    <row r="186" spans="8:9" ht="15" customHeight="1" x14ac:dyDescent="0.25">
      <c r="H186"/>
      <c r="I186"/>
    </row>
    <row r="192" spans="8:9" ht="15" customHeight="1" x14ac:dyDescent="0.25">
      <c r="H192"/>
      <c r="I192"/>
    </row>
    <row r="197" spans="8:9" ht="15" customHeight="1" x14ac:dyDescent="0.25">
      <c r="H197"/>
      <c r="I197"/>
    </row>
    <row r="213" spans="8:9" ht="15" customHeight="1" x14ac:dyDescent="0.25">
      <c r="H213"/>
      <c r="I213"/>
    </row>
    <row r="221" spans="8:9" ht="15" customHeight="1" x14ac:dyDescent="0.25">
      <c r="H221"/>
      <c r="I221"/>
    </row>
    <row r="229" spans="8:9" ht="15" customHeight="1" x14ac:dyDescent="0.25">
      <c r="H229"/>
      <c r="I229"/>
    </row>
    <row r="233" spans="8:9" ht="15.75" customHeight="1" x14ac:dyDescent="0.25">
      <c r="H233"/>
      <c r="I233"/>
    </row>
    <row r="239" spans="8:9" ht="15.75" customHeight="1" x14ac:dyDescent="0.25">
      <c r="H239"/>
      <c r="I239"/>
    </row>
  </sheetData>
  <sheetProtection password="CC3D" sheet="1" objects="1" scenarios="1"/>
  <protectedRanges>
    <protectedRange sqref="J6:J112" name="Περιοχή1"/>
  </protectedRanges>
  <mergeCells count="79">
    <mergeCell ref="A3:F3"/>
    <mergeCell ref="G3:I3"/>
    <mergeCell ref="J3:O3"/>
    <mergeCell ref="A6:A9"/>
    <mergeCell ref="B6:B9"/>
    <mergeCell ref="I6:I12"/>
    <mergeCell ref="N6:N12"/>
    <mergeCell ref="O6:O12"/>
    <mergeCell ref="A16:A29"/>
    <mergeCell ref="B16:B29"/>
    <mergeCell ref="I16:I29"/>
    <mergeCell ref="N16:N29"/>
    <mergeCell ref="O16:O29"/>
    <mergeCell ref="A13:A15"/>
    <mergeCell ref="B13:B15"/>
    <mergeCell ref="I13:I15"/>
    <mergeCell ref="N13:N15"/>
    <mergeCell ref="O13:O15"/>
    <mergeCell ref="A42:A62"/>
    <mergeCell ref="B42:B62"/>
    <mergeCell ref="I42:I62"/>
    <mergeCell ref="N42:N62"/>
    <mergeCell ref="O42:O62"/>
    <mergeCell ref="A30:A41"/>
    <mergeCell ref="B30:B41"/>
    <mergeCell ref="I30:I41"/>
    <mergeCell ref="N30:N41"/>
    <mergeCell ref="O30:O41"/>
    <mergeCell ref="A69:A73"/>
    <mergeCell ref="B69:B73"/>
    <mergeCell ref="I69:I73"/>
    <mergeCell ref="N69:N73"/>
    <mergeCell ref="O69:O73"/>
    <mergeCell ref="A63:A68"/>
    <mergeCell ref="B63:B68"/>
    <mergeCell ref="I63:I68"/>
    <mergeCell ref="N63:N68"/>
    <mergeCell ref="O63:O68"/>
    <mergeCell ref="A84:A89"/>
    <mergeCell ref="B84:B89"/>
    <mergeCell ref="I84:I89"/>
    <mergeCell ref="N84:N89"/>
    <mergeCell ref="O84:O89"/>
    <mergeCell ref="A74:A83"/>
    <mergeCell ref="B74:B83"/>
    <mergeCell ref="I74:I83"/>
    <mergeCell ref="N74:N83"/>
    <mergeCell ref="O74:O83"/>
    <mergeCell ref="A98:A105"/>
    <mergeCell ref="B98:B105"/>
    <mergeCell ref="I98:I105"/>
    <mergeCell ref="N98:N105"/>
    <mergeCell ref="O98:O105"/>
    <mergeCell ref="A90:A97"/>
    <mergeCell ref="B90:B97"/>
    <mergeCell ref="I90:I97"/>
    <mergeCell ref="N90:N97"/>
    <mergeCell ref="O90:O97"/>
    <mergeCell ref="O106:O109"/>
    <mergeCell ref="A110:A112"/>
    <mergeCell ref="B110:B112"/>
    <mergeCell ref="I110:I112"/>
    <mergeCell ref="N110:N112"/>
    <mergeCell ref="O110:O112"/>
    <mergeCell ref="J119:K119"/>
    <mergeCell ref="A106:A109"/>
    <mergeCell ref="B106:B109"/>
    <mergeCell ref="I106:I109"/>
    <mergeCell ref="N106:N109"/>
    <mergeCell ref="E116:F116"/>
    <mergeCell ref="J116:L116"/>
    <mergeCell ref="J117:L117"/>
    <mergeCell ref="E118:F118"/>
    <mergeCell ref="J118:K118"/>
    <mergeCell ref="E120:F120"/>
    <mergeCell ref="J120:K120"/>
    <mergeCell ref="J121:K121"/>
    <mergeCell ref="J122:K122"/>
    <mergeCell ref="J123:K123"/>
  </mergeCells>
  <conditionalFormatting sqref="K6:K112">
    <cfRule type="cellIs" dxfId="2" priority="1" operator="lessThan">
      <formula>0</formula>
    </cfRule>
    <cfRule type="cellIs" dxfId="1" priority="2" operator="between">
      <formula>0</formula>
      <formula>0.7</formula>
    </cfRule>
    <cfRule type="cellIs" dxfId="0" priority="3" operator="greaterThan">
      <formula>0.701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Vasilis Charitakis</dc:creator>
  <cp:lastModifiedBy>Chrysoula</cp:lastModifiedBy>
  <dcterms:created xsi:type="dcterms:W3CDTF">2020-07-20T11:00:42Z</dcterms:created>
  <dcterms:modified xsi:type="dcterms:W3CDTF">2020-11-25T14:11:42Z</dcterms:modified>
</cp:coreProperties>
</file>