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80" windowHeight="7740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G114" i="1" l="1"/>
  <c r="K112" i="1"/>
  <c r="L112" i="1" s="1"/>
  <c r="M112" i="1" s="1"/>
  <c r="L111" i="1"/>
  <c r="M111" i="1" s="1"/>
  <c r="K111" i="1"/>
  <c r="L110" i="1"/>
  <c r="M110" i="1" s="1"/>
  <c r="N110" i="1" s="1"/>
  <c r="K110" i="1"/>
  <c r="I110" i="1"/>
  <c r="L109" i="1"/>
  <c r="M109" i="1" s="1"/>
  <c r="K109" i="1"/>
  <c r="L108" i="1"/>
  <c r="M108" i="1" s="1"/>
  <c r="K108" i="1"/>
  <c r="L107" i="1"/>
  <c r="M107" i="1" s="1"/>
  <c r="K107" i="1"/>
  <c r="L106" i="1"/>
  <c r="M106" i="1" s="1"/>
  <c r="N106" i="1" s="1"/>
  <c r="K106" i="1"/>
  <c r="I106" i="1"/>
  <c r="L105" i="1"/>
  <c r="M105" i="1" s="1"/>
  <c r="K105" i="1"/>
  <c r="L104" i="1"/>
  <c r="M104" i="1" s="1"/>
  <c r="K104" i="1"/>
  <c r="L103" i="1"/>
  <c r="M103" i="1" s="1"/>
  <c r="K103" i="1"/>
  <c r="L102" i="1"/>
  <c r="M102" i="1" s="1"/>
  <c r="K102" i="1"/>
  <c r="L101" i="1"/>
  <c r="M101" i="1" s="1"/>
  <c r="K101" i="1"/>
  <c r="L100" i="1"/>
  <c r="M100" i="1" s="1"/>
  <c r="K100" i="1"/>
  <c r="L99" i="1"/>
  <c r="M99" i="1" s="1"/>
  <c r="K99" i="1"/>
  <c r="L98" i="1"/>
  <c r="M98" i="1" s="1"/>
  <c r="N98" i="1" s="1"/>
  <c r="K98" i="1"/>
  <c r="I98" i="1"/>
  <c r="L97" i="1"/>
  <c r="M97" i="1" s="1"/>
  <c r="K97" i="1"/>
  <c r="L96" i="1"/>
  <c r="M96" i="1" s="1"/>
  <c r="K96" i="1"/>
  <c r="L95" i="1"/>
  <c r="M95" i="1" s="1"/>
  <c r="K95" i="1"/>
  <c r="L94" i="1"/>
  <c r="M94" i="1" s="1"/>
  <c r="K94" i="1"/>
  <c r="L93" i="1"/>
  <c r="M93" i="1" s="1"/>
  <c r="K93" i="1"/>
  <c r="L92" i="1"/>
  <c r="M92" i="1" s="1"/>
  <c r="K92" i="1"/>
  <c r="L91" i="1"/>
  <c r="M91" i="1" s="1"/>
  <c r="K91" i="1"/>
  <c r="L90" i="1"/>
  <c r="M90" i="1" s="1"/>
  <c r="N90" i="1" s="1"/>
  <c r="K90" i="1"/>
  <c r="I90" i="1"/>
  <c r="L89" i="1"/>
  <c r="M89" i="1" s="1"/>
  <c r="K89" i="1"/>
  <c r="L88" i="1"/>
  <c r="M88" i="1" s="1"/>
  <c r="K88" i="1"/>
  <c r="L87" i="1"/>
  <c r="M87" i="1" s="1"/>
  <c r="K87" i="1"/>
  <c r="L86" i="1"/>
  <c r="M86" i="1" s="1"/>
  <c r="K86" i="1"/>
  <c r="L85" i="1"/>
  <c r="M85" i="1" s="1"/>
  <c r="K85" i="1"/>
  <c r="L84" i="1"/>
  <c r="M84" i="1" s="1"/>
  <c r="N84" i="1" s="1"/>
  <c r="K84" i="1"/>
  <c r="I84" i="1"/>
  <c r="L83" i="1"/>
  <c r="M83" i="1" s="1"/>
  <c r="K83" i="1"/>
  <c r="L82" i="1"/>
  <c r="M82" i="1" s="1"/>
  <c r="K82" i="1"/>
  <c r="L81" i="1"/>
  <c r="M81" i="1" s="1"/>
  <c r="K81" i="1"/>
  <c r="L80" i="1"/>
  <c r="M80" i="1" s="1"/>
  <c r="K80" i="1"/>
  <c r="L79" i="1"/>
  <c r="M79" i="1" s="1"/>
  <c r="K79" i="1"/>
  <c r="L78" i="1"/>
  <c r="M78" i="1" s="1"/>
  <c r="K78" i="1"/>
  <c r="L77" i="1"/>
  <c r="M77" i="1" s="1"/>
  <c r="K77" i="1"/>
  <c r="L76" i="1"/>
  <c r="M76" i="1" s="1"/>
  <c r="K76" i="1"/>
  <c r="L75" i="1"/>
  <c r="M75" i="1" s="1"/>
  <c r="K75" i="1"/>
  <c r="L74" i="1"/>
  <c r="M74" i="1" s="1"/>
  <c r="N74" i="1" s="1"/>
  <c r="K74" i="1"/>
  <c r="I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L69" i="1"/>
  <c r="M69" i="1" s="1"/>
  <c r="N69" i="1" s="1"/>
  <c r="K69" i="1"/>
  <c r="I69" i="1"/>
  <c r="L68" i="1"/>
  <c r="M68" i="1" s="1"/>
  <c r="K68" i="1"/>
  <c r="L67" i="1"/>
  <c r="M67" i="1" s="1"/>
  <c r="K67" i="1"/>
  <c r="L66" i="1"/>
  <c r="M66" i="1" s="1"/>
  <c r="K66" i="1"/>
  <c r="L65" i="1"/>
  <c r="M65" i="1" s="1"/>
  <c r="K65" i="1"/>
  <c r="L64" i="1"/>
  <c r="M64" i="1" s="1"/>
  <c r="K64" i="1"/>
  <c r="L63" i="1"/>
  <c r="M63" i="1" s="1"/>
  <c r="N63" i="1" s="1"/>
  <c r="K63" i="1"/>
  <c r="I63" i="1"/>
  <c r="L62" i="1"/>
  <c r="M62" i="1" s="1"/>
  <c r="K62" i="1"/>
  <c r="L61" i="1"/>
  <c r="M61" i="1" s="1"/>
  <c r="K61" i="1"/>
  <c r="L60" i="1"/>
  <c r="M60" i="1" s="1"/>
  <c r="K60" i="1"/>
  <c r="L59" i="1"/>
  <c r="M59" i="1" s="1"/>
  <c r="K59" i="1"/>
  <c r="L58" i="1"/>
  <c r="M58" i="1" s="1"/>
  <c r="K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L53" i="1"/>
  <c r="M53" i="1" s="1"/>
  <c r="K53" i="1"/>
  <c r="L52" i="1"/>
  <c r="M52" i="1" s="1"/>
  <c r="K52" i="1"/>
  <c r="L51" i="1"/>
  <c r="M51" i="1" s="1"/>
  <c r="K51" i="1"/>
  <c r="L50" i="1"/>
  <c r="M50" i="1" s="1"/>
  <c r="K50" i="1"/>
  <c r="L49" i="1"/>
  <c r="M49" i="1" s="1"/>
  <c r="K49" i="1"/>
  <c r="L48" i="1"/>
  <c r="M48" i="1" s="1"/>
  <c r="K48" i="1"/>
  <c r="L47" i="1"/>
  <c r="M47" i="1" s="1"/>
  <c r="K47" i="1"/>
  <c r="L46" i="1"/>
  <c r="M46" i="1" s="1"/>
  <c r="K46" i="1"/>
  <c r="L45" i="1"/>
  <c r="M45" i="1" s="1"/>
  <c r="K45" i="1"/>
  <c r="L44" i="1"/>
  <c r="M44" i="1" s="1"/>
  <c r="K44" i="1"/>
  <c r="L43" i="1"/>
  <c r="M43" i="1" s="1"/>
  <c r="K43" i="1"/>
  <c r="L42" i="1"/>
  <c r="M42" i="1" s="1"/>
  <c r="N42" i="1" s="1"/>
  <c r="K42" i="1"/>
  <c r="L41" i="1"/>
  <c r="M41" i="1" s="1"/>
  <c r="K41" i="1"/>
  <c r="L40" i="1"/>
  <c r="M40" i="1" s="1"/>
  <c r="K40" i="1"/>
  <c r="L39" i="1"/>
  <c r="M39" i="1" s="1"/>
  <c r="K39" i="1"/>
  <c r="L38" i="1"/>
  <c r="M38" i="1" s="1"/>
  <c r="K38" i="1"/>
  <c r="L37" i="1"/>
  <c r="M37" i="1" s="1"/>
  <c r="K37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N30" i="1" s="1"/>
  <c r="K30" i="1"/>
  <c r="I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M17" i="1" s="1"/>
  <c r="K17" i="1"/>
  <c r="L16" i="1"/>
  <c r="M16" i="1" s="1"/>
  <c r="N16" i="1" s="1"/>
  <c r="K16" i="1"/>
  <c r="L15" i="1"/>
  <c r="M15" i="1" s="1"/>
  <c r="K15" i="1"/>
  <c r="L14" i="1"/>
  <c r="M14" i="1" s="1"/>
  <c r="K14" i="1"/>
  <c r="L13" i="1"/>
  <c r="M13" i="1" s="1"/>
  <c r="N13" i="1" s="1"/>
  <c r="K13" i="1"/>
  <c r="I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K6" i="1"/>
  <c r="L6" i="1" s="1"/>
  <c r="O63" i="1" l="1"/>
  <c r="O90" i="1"/>
  <c r="O69" i="1"/>
  <c r="L114" i="1"/>
  <c r="I16" i="1"/>
  <c r="O16" i="1" s="1"/>
  <c r="O74" i="1"/>
  <c r="H114" i="1"/>
  <c r="I42" i="1"/>
  <c r="O42" i="1" s="1"/>
  <c r="O13" i="1"/>
  <c r="O110" i="1"/>
  <c r="O30" i="1"/>
  <c r="O84" i="1"/>
  <c r="O98" i="1"/>
  <c r="O106" i="1"/>
  <c r="M6" i="1"/>
  <c r="I6" i="1"/>
  <c r="G116" i="1" l="1"/>
  <c r="G118" i="1" s="1"/>
  <c r="G120" i="1" s="1"/>
  <c r="L119" i="1"/>
  <c r="M114" i="1"/>
  <c r="N6" i="1"/>
  <c r="N114" i="1" s="1"/>
  <c r="O6" i="1" l="1"/>
  <c r="L121" i="1"/>
  <c r="L123" i="1" s="1"/>
</calcChain>
</file>

<file path=xl/sharedStrings.xml><?xml version="1.0" encoding="utf-8"?>
<sst xmlns="http://schemas.openxmlformats.org/spreadsheetml/2006/main" count="256" uniqueCount="149">
  <si>
    <t>ΤΜΗΜΑ 1 ΣΩΛΗΝΩΣΕΙΣ</t>
  </si>
  <si>
    <t>ΠΕΔΙΟ Α - ΠΕΡΙΓΡΑΦΗ ΥΛΙΚΩΝ ΚΑΙ ΠΟΣΟΤΗΤΩΝ</t>
  </si>
  <si>
    <t>ΠΕΔΙΟ Β - ΠΡΟΥΠΟΛΟΓΙΣΜΟΣ</t>
  </si>
  <si>
    <t>ΠΕΔΙΟ Γ - ΟΙΚΟΝΟΜΙΚΗ ΠΡΟΣΦΟΡΑ</t>
  </si>
  <si>
    <t>10A</t>
  </si>
  <si>
    <t>10B</t>
  </si>
  <si>
    <t>ΟΜΑΔΕΣ ΥΛΙΚΩΝ</t>
  </si>
  <si>
    <t>Α/Α ΟΜΑΔΑΣ</t>
  </si>
  <si>
    <t>Α/Α ΥΛΙΚΟΥ</t>
  </si>
  <si>
    <t>ΠΕΡΙΓΡΑΦΗ ΥΛΙΚΟΥ</t>
  </si>
  <si>
    <t>ΜΟΝΑΔΑ ΜΕΤΡΗΣΗΣ</t>
  </si>
  <si>
    <t xml:space="preserve">ΠΟΣΟΤΗΤΑ </t>
  </si>
  <si>
    <t xml:space="preserve">ΤΙΜΗ ΜΟΝΑΔΑΣ ΠΡΟΥΠΟΛΟΓΙΣΜΟΥ                               (ευρώ) </t>
  </si>
  <si>
    <t>ΚΟΣΤΟΣ            ΑΝΑ ΥΛΙΚΟ      (ευρώ)</t>
  </si>
  <si>
    <t>ΚΟΣΤΟΣ ΑΝΑ ΟΜΑΔΑ (ευρώ)</t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</si>
  <si>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</si>
  <si>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</si>
  <si>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</si>
  <si>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t>ΣΙΔ/ΣΩΛ.ΓΑΛΒ.ΚΙΤΡΙΝΗ 2"</t>
  </si>
  <si>
    <t>Μ</t>
  </si>
  <si>
    <t>ΣΙΔ/ΣΩΛ.ΓΑΛΒ.ΚΙΤΡΙΝΗ 3"</t>
  </si>
  <si>
    <t>ΣΙΔ/ΣΩΛ.ΓΑΛΒ.ΠΡΑΣΙΝΗ 1"</t>
  </si>
  <si>
    <t>ΣΙΔ/ΣΩΛ.ΓΑΛΒ.ΠΡΑΣΙΝΗ 2.1/2"</t>
  </si>
  <si>
    <t>ΣΙΔ/ΣΩΛ.ΓΑΛΒ.ΠΡΑΣΙΝΗ 1.1/4"</t>
  </si>
  <si>
    <t>ΣΙΔ/ΣΩΛ.ΓΑΛΒ.ΠΡΑΣΙΝΗ 3"</t>
  </si>
  <si>
    <t>ΣΙΔ/ΣΩΛ.ΓΑΛΒ.ΠΡΑΣΙΝΗ 4"</t>
  </si>
  <si>
    <t>ΣΩΛΗΝΕΣ ΗΛΕΚ. ΔΙΚΤΥΩΝ</t>
  </si>
  <si>
    <t>ΣΩΛ.ΗΛΕΚ/ΚΗ Φ50 ΚΟΚΚΙΝΟ</t>
  </si>
  <si>
    <t>ΣΩΛ.ΗΛΕΚ/ΚΗ Φ63 ΜΑΥΡΟ</t>
  </si>
  <si>
    <t>ΣΩΛ.ΗΛΕΚ/ΚΗ Φ90 CORRUGATED</t>
  </si>
  <si>
    <t>ΣΩΛ.Φ110-10ΑΤΜ ΜΑΥΡΟ MRS100</t>
  </si>
  <si>
    <t>ΣΩΛ.Φ110-10ΑΤΜ ΜΠΛΕ MRS100</t>
  </si>
  <si>
    <t>ΣΩΛ.Φ160-10ΑΤΜ ΜΑΥΡΟ MRS100</t>
  </si>
  <si>
    <t>ΣΩΛ.Φ200-10ΑΤΜ ΜΑΥΡΟ MRS100</t>
  </si>
  <si>
    <t>ΣΩΛ.Φ225-10ΑΤΜ ΜΑΥΡΟ MRS100</t>
  </si>
  <si>
    <t>ΣΩΛ.Φ225-10ΑΤΜ ΜΠΛΕ MRS100</t>
  </si>
  <si>
    <t>ΣΩΛ.Φ280-10ΑΤΜ ΜΠΛΕ MRS100</t>
  </si>
  <si>
    <t>ΣΩΛ.Φ280-10ΑΤΜ ΜΑΥΡΟ MRS100</t>
  </si>
  <si>
    <t>ΣΩΛ.Φ315-10ΑΤΜ ΜΑΥΡΟ MRS100</t>
  </si>
  <si>
    <t>ΣΩΛ.Φ40-10ΑΤΜ ΜΑΥΡΟ MRS100</t>
  </si>
  <si>
    <t>ΣΩΛ.Φ50-10ΑΤΜ ΜΑΥΡΟ MRS100</t>
  </si>
  <si>
    <t>ΣΩΛ.Φ63-10ΑΤΜ ΜΑΥΡΟ MRS100</t>
  </si>
  <si>
    <t>ΣΩΛ.Φ75-10ΑΤΜ ΜΑΥΡΟ MRS100</t>
  </si>
  <si>
    <t>ΣΩΛ.Φ90-10ΑΤΜ ΜΑΥΡΟ MRS100</t>
  </si>
  <si>
    <t>ΣΩΛ.Φ110-12.5ΑΤΜ ΜΠΛΕ MRS100</t>
  </si>
  <si>
    <t>ΣΩΛ.Φ200-12.5ΑΤΜ ΜΑΥΡΟ MRS100</t>
  </si>
  <si>
    <t>ΣΩΛ.Φ225-12.5ΑΤΜ ΜΑΥΡΟ MRS100</t>
  </si>
  <si>
    <t>ΣΩΛ.Φ250-12.5ΑΤΜ ΜΑΥΡΟ MRS100</t>
  </si>
  <si>
    <t>ΣΩΛ.Φ280-12.5ΑΤΜ ΜΠΛΕ MRS100</t>
  </si>
  <si>
    <t>ΣΩΛ.Φ315-12.5ΑΤΜ ΜΑΥΡΟ MRS100</t>
  </si>
  <si>
    <t>ΣΩΛ.Φ355-12.5ΑΤΜ ΜΑΥΡΟ MRS101</t>
  </si>
  <si>
    <t>ΣΩΛ.Φ40-12.5ΑΤΜ ΜΠΛΕ MRS100</t>
  </si>
  <si>
    <t>ΣΩΛ.Φ50-12.5ΑΤΜ ΜΑΥΡΟ MRS100</t>
  </si>
  <si>
    <t>ΣΩΛ.Φ63-12.5ΑΤΜ ΜΑΥΡΟ MRS101</t>
  </si>
  <si>
    <t>ΣΩΛ.Φ75-12.5ΑΤΜ ΜΑΥΡΟ MRS100</t>
  </si>
  <si>
    <t>ΣΩΛ.Φ90 -12.5ΑΤΜ ΜΑΥΡΟ MRS100</t>
  </si>
  <si>
    <t>ΣΩΛ.Φ110-16ΑΤΜ ΜΑΥΡΟ MRS100</t>
  </si>
  <si>
    <t>ΣΩΛ.Φ125-16ΑΤΜ ΜΑΥΡΟ MRS100</t>
  </si>
  <si>
    <t>ΣΩΛ.Φ140-16ΑΤΜ ΜΑΥΡΟ MRS100</t>
  </si>
  <si>
    <t>ΣΩΛ.Φ160-16ΑΤΜ ΜΑΥΡΟ MRS100</t>
  </si>
  <si>
    <t>ΣΩΛ.Φ200-16ΑΤΜ ΜΑΥΡΟ MRS100</t>
  </si>
  <si>
    <t>ΣΩΛ.Φ200-16ΑΤΜ ΜΠΛΕ  MRS100</t>
  </si>
  <si>
    <t>ΣΩΛ.Φ225-16ΑΤΜ ΜΑΥΡΟ MRS100</t>
  </si>
  <si>
    <t>ΣΩΛ.Φ225-16ΑΤΜ ΜΠΛΕ MRS100</t>
  </si>
  <si>
    <t>ΣΩΛ.Φ250-16ΑΤΜ ΜΑΥΡΟ MRS100</t>
  </si>
  <si>
    <t>ΣΩΛ.Φ280-16ΑΤΜ ΜΑΥΡΟ MRS100</t>
  </si>
  <si>
    <t>ΣΩΛ.Φ280-16ΑΤΜ ΜΠΛΕ MRS100</t>
  </si>
  <si>
    <t>ΣΩΛ.Φ315-16ΑΤΜ ΜΑΥΡΟ MRS100</t>
  </si>
  <si>
    <t>ΣΩΛ.Φ315-16ΑΤΜ ΜΠΛΕ MRS100</t>
  </si>
  <si>
    <t>ΣΩΛ.Φ355-16ΑΤΜ ΜΑΥΡΟ MRS100</t>
  </si>
  <si>
    <t>ΣΩΛ.Φ20-16ΑΤΜ ΜΑΥΡΟ MRS100</t>
  </si>
  <si>
    <t>ΣΩΛ.Φ40-16ΑΤΜ ΜΑΥΡΟ MRS100</t>
  </si>
  <si>
    <t>ΣΩΛ.Φ50-16ΑΤΜ ΜΑΥΡΟ MRS100</t>
  </si>
  <si>
    <t>ΣΩΛ.Φ63-16ΑΤΜ ΜΑΥΡΟ MRS100</t>
  </si>
  <si>
    <t>ΣΩΛ.Φ75-16ΑΤΜ ΜΑΥΡΟ MRS100</t>
  </si>
  <si>
    <t>ΣΩΛ.Φ90-16ΑΤΜ ΜΑΥΡΟ MRS100</t>
  </si>
  <si>
    <t>ΣΩΛ.Φ90-16ΑΤΜ ΜΠΛΕ MRS100</t>
  </si>
  <si>
    <t xml:space="preserve">ΣΩΛΗΝΕΣ    ΑΡΔΕΥΣΗΣ-ΥΔΡΕΥΣΗΣ ΑΠO ΣΚΛΗΡΟ PVC                                      10ΑΤΜ </t>
  </si>
  <si>
    <t>ΣΩΛ.Φ225-10ΑΤΜ PVC</t>
  </si>
  <si>
    <t>ΣΩΛ.Φ250-10ΑΤΜ PVC</t>
  </si>
  <si>
    <t>ΣΩΛ.Φ280-10ΑΤΜ PVC</t>
  </si>
  <si>
    <t>ΣΩΛ.Φ63-10ΑΤΜ PVC</t>
  </si>
  <si>
    <t>ΣΩΛ.Φ75-10ΑΤΜ PVC</t>
  </si>
  <si>
    <t>ΣΩΛ.Φ90-10ΑΤΜ PVC</t>
  </si>
  <si>
    <t xml:space="preserve">ΣΩΛΗΝΕΣ    ΑΡΔΕΥΣΗΣ-ΥΔΡΕΥΣΗΣ ΑΠO ΣΚΛΗΡΟ PVC                                 12,5ΑΤΜ </t>
  </si>
  <si>
    <t>ΣΩΛ.Φ140-12.5ΑΤΜ PVC</t>
  </si>
  <si>
    <t>ΣΩΛ.Φ160-12.5ΑΤΜ PVC</t>
  </si>
  <si>
    <t>ΣΩΛ.Φ225-12,5ΑΤΜ PVC</t>
  </si>
  <si>
    <t>ΣΩΛ.Φ280-12.5ΑΤΜ PVC</t>
  </si>
  <si>
    <t>ΣΩΛ.Φ355-12.5ΑΤΜ PVC</t>
  </si>
  <si>
    <t xml:space="preserve">ΣΩΛΗΝΕΣ    ΑΡΔΕΥΣΗΣ-ΥΔΡΕΥΣΗΣ ΑΠO ΣΚΛΗΡΟ PVC                                     16ΑΤΜ </t>
  </si>
  <si>
    <t>ΣΩΛ.Φ110-16ΑΤΜ PVC</t>
  </si>
  <si>
    <t>ΣΩΛ.Φ125-16ΑΤΜ PVC</t>
  </si>
  <si>
    <t>ΣΩΛ.Φ140-16ΑΤΜ PVC</t>
  </si>
  <si>
    <t>ΣΩΛ.Φ160-16ΑΤΜ PVC</t>
  </si>
  <si>
    <t>ΣΩΛ.Φ200-16ΑΤΜ PVC</t>
  </si>
  <si>
    <t>ΣΩΛ.Φ225-16ΑΤΜ PVC</t>
  </si>
  <si>
    <t>ΣΩΛ.Φ250-16ΑΤΜ PVC</t>
  </si>
  <si>
    <t>ΣΩΛ.Φ280-16ΑΤΜ PVC</t>
  </si>
  <si>
    <t>ΣΩΛ.Φ355-16ΑΤΜ PVC</t>
  </si>
  <si>
    <t>ΣΩΛ.Φ90-16ΑΤΜ PVC</t>
  </si>
  <si>
    <t>ΣΩΛΗΝΕΣ ΑΡΔΕΥΣΗΣ</t>
  </si>
  <si>
    <t>ΣΩΛ.ΣΠΙΡΑΛ ΝΕΡΟΣΩΛ 32mm-1 1/4"</t>
  </si>
  <si>
    <t>ΣΩΛ.ΣΠΙΡΑΛ ΝΕΡΟΣΩΛ 50mm - 2"</t>
  </si>
  <si>
    <t>ΣΩΛ. ΣΠΙΡΑΛ. ΕΛΑΦΡΟΥ ΤΥΠΟΥ 25mm</t>
  </si>
  <si>
    <t>ΣΩΛ. ΣΠΙΡΑΛ. ΕΛΑΦΡΟΥ ΤΥΠΟΥ 38mm</t>
  </si>
  <si>
    <t>ΣΩΛ. ΣΠΙΡΑΛ. ΕΛΑΦΡΟΥ ΤΥΠΟΥ  50mm</t>
  </si>
  <si>
    <t>ΣΩΛ. ΣΠΙΡΑΛ. ΕΛΑΦΡΟΥ ΤΥΠΟΥ  25mm</t>
  </si>
  <si>
    <t>ΣΩΛ.Φ16x0,2</t>
  </si>
  <si>
    <t>ΣΩΛ.Φ18x0,2</t>
  </si>
  <si>
    <t>ΣΩΛ.Φ18x0,25</t>
  </si>
  <si>
    <t xml:space="preserve">ΣΩΛ.Φ20-16ΑΤΜ ΜΑΥΡΟ MRS100 </t>
  </si>
  <si>
    <t>ΣΩΛ.Φ22x0,3</t>
  </si>
  <si>
    <t>ΣΩΛ.Φ25-16ΑΤΜ ΜΑΥΡΟ MRS100</t>
  </si>
  <si>
    <t>ΣΩΛ.Φ32-10ΑΤΜ ΜΑΥΡΟ MRS100</t>
  </si>
  <si>
    <t>ΣΩΛ.Φ32-16ΑΤΜ ΜΑΥΡΟ MRS100</t>
  </si>
  <si>
    <t>ΧΑΛ/ΣΩΛ.ΑΝΕΥ ΡΑΦΗΣ 10"</t>
  </si>
  <si>
    <t>ΧΑΛ/ΣΩΛ.ΑΝΕΥ ΡΑΦΗΣ 273x6.3</t>
  </si>
  <si>
    <t>ΧΑΛ/ΣΩΛ.457 x 5,6 ΡΑΦΗΣ</t>
  </si>
  <si>
    <t>ΧΑΛ/ΣΩΛ.TUBO 114.3x4,5</t>
  </si>
  <si>
    <t>ΚΓΡ</t>
  </si>
  <si>
    <t>ΧΑΛ/ΣΩΛ.TUBO 114.3 40/STD 5L Α106</t>
  </si>
  <si>
    <t>ΧΑΛ/ΣΩΛ.TUBO SCH40 Α.Ρ.  2"</t>
  </si>
  <si>
    <t>ΧΑΛ/ΣΩΛ.TUBO 114.3x3.6 ΑΝΕΦ ΡΑ</t>
  </si>
  <si>
    <t>ΧΑΛ/ΣΩΛ. Χ ΡΑΦΗ 168.x5.6 ΓΑΛΒ</t>
  </si>
  <si>
    <t>ΧΑΛ/ΣΩΛ.ΕΠΕΝΔ.Φ168x7.11cm</t>
  </si>
  <si>
    <t>ΧΑΛ/ΣΩΛ.ΜΕ ΠΙΣΣΑ 114,3Χ6,3</t>
  </si>
  <si>
    <t>ΧΑΛ/ΣΩΛ.ΜΕ ΠΙΣΣΑ 168.3</t>
  </si>
  <si>
    <t>ΧΑΛ/ΣΩΛ.ΜΕ ΠΙΣΣΑ 219.1</t>
  </si>
  <si>
    <t>ΧΑΛ/ΣΩΛ.ΜΕ ΜΟΝΩΣΗ Φ63-Φ100</t>
  </si>
  <si>
    <t>ΧΑΛ/ΣΩΛ.ΜΕ ΜΟΝΩΣΗ Φ110-Φ300</t>
  </si>
  <si>
    <t>ΧΑΛ/ΣΩΛ.ΜΕ ΜΟΝΩΣΗ Φ350-Φ1000</t>
  </si>
  <si>
    <t>ΣΥΝΟΛΑ</t>
  </si>
  <si>
    <t>α. ΣΥΝΟΛΟ ΧΩΡΙΣ Φ.Π.Α.</t>
  </si>
  <si>
    <t>ΚΟΣΤΟΣ ΟΙΚΟΝΟΜΙΚΗΣ ΠΡΟΣΦΟΡΑΣ</t>
  </si>
  <si>
    <t>β.  Φ.Π.Α (24%)</t>
  </si>
  <si>
    <t>γ. ΣΥΝΟΛΟ ΜΕ Φ.Π.Α.</t>
  </si>
  <si>
    <t>β. Φ.Π.Α (24%)</t>
  </si>
  <si>
    <t>ΠΟΣΟΣΤΟ ΕΚΠΤΩΣΗΣ (ΕΟ)  ΑΝΑ ΟΜΑΔΑ (%)</t>
  </si>
  <si>
    <r>
      <t xml:space="preserve">ΠΟΣΟΣΤΟ ΕΚΠΤΩΣΗΣ (ΕΥ)  ΑΝΑ ΥΛΙΚΟ (%) </t>
    </r>
    <r>
      <rPr>
        <sz val="11"/>
        <color indexed="8"/>
        <rFont val="Tahoma"/>
        <family val="2"/>
        <charset val="161"/>
      </rPr>
      <t>(ΣΥΜΠΛΗΡΩΣΗ ΑΠΌ ΔΙΑΓΩΝΙΖΟΜΕΝΟΥΣ)</t>
    </r>
  </si>
  <si>
    <r>
      <t xml:space="preserve">ΠΟΣΟΣΤΟ ΕΚΠΤΩΣΗΣ (ΕΥ)  ΑΝΑ ΥΛΙΚΟ (%) </t>
    </r>
    <r>
      <rPr>
        <sz val="11"/>
        <color indexed="8"/>
        <rFont val="Tahoma"/>
        <family val="2"/>
        <charset val="161"/>
      </rPr>
      <t xml:space="preserve">(ΕΛΕΓΧΟΣ)                  </t>
    </r>
    <r>
      <rPr>
        <b/>
        <sz val="11"/>
        <color indexed="8"/>
        <rFont val="Tahoma"/>
        <family val="2"/>
        <charset val="161"/>
      </rPr>
      <t>0% ≤ ΕΥ ≤70%</t>
    </r>
  </si>
  <si>
    <r>
      <t xml:space="preserve">ΣΙΔΗΡΟΣΩΛΗΝΕΣ     </t>
    </r>
    <r>
      <rPr>
        <sz val="11"/>
        <color indexed="8"/>
        <rFont val="Tahoma"/>
        <family val="2"/>
        <charset val="161"/>
      </rPr>
      <t>Γαλβανισμένοι</t>
    </r>
  </si>
  <si>
    <r>
      <t xml:space="preserve">ΣΩΛΗΝΕΣ ΥΔΡΕΥΣΗΣ ΠΟΛΥΑΙΘΥΛΕΝΙΟΥ            10ΑΤΜ                             </t>
    </r>
    <r>
      <rPr>
        <sz val="11"/>
        <color indexed="8"/>
        <rFont val="Tahoma"/>
        <family val="2"/>
        <charset val="161"/>
      </rPr>
      <t xml:space="preserve"> χρώματος μπλε ή μαύρο</t>
    </r>
  </si>
  <si>
    <r>
      <t xml:space="preserve">ΣΩΛΗΝΕΣ ΥΔΡΕΥΣΗΣ ΠΟΛΥΑΙΘΥΛΕΝΙΟΥ     12,5ΑΤΜ </t>
    </r>
    <r>
      <rPr>
        <sz val="11"/>
        <color indexed="8"/>
        <rFont val="Tahoma"/>
        <family val="2"/>
        <charset val="161"/>
      </rPr>
      <t xml:space="preserve">                         χρώματος μπλε ή μαύρο</t>
    </r>
  </si>
  <si>
    <r>
      <t xml:space="preserve">ΣΩΛΗΝΕΣ ΥΔΡΕΥΣΗΣ ΠΟΛΥΑΙΘΥΛΕΝΙΟΥ                 16ΑΤΜ   </t>
    </r>
    <r>
      <rPr>
        <sz val="11"/>
        <color indexed="8"/>
        <rFont val="Tahoma"/>
        <family val="2"/>
        <charset val="161"/>
      </rPr>
      <t xml:space="preserve">                          χρώματος μπλε ή μαύρο</t>
    </r>
  </si>
  <si>
    <r>
      <t xml:space="preserve">ΣΩΛΗΝΕΣ ΥΔΡΕΥΣΗΣ </t>
    </r>
    <r>
      <rPr>
        <sz val="11"/>
        <color indexed="8"/>
        <rFont val="Tahoma"/>
        <family val="2"/>
        <charset val="161"/>
      </rPr>
      <t>Πολυαιθυλενίου</t>
    </r>
  </si>
  <si>
    <r>
      <t>ΧΑΛΥΒΔΟΣΩΛΗΝΕΣ</t>
    </r>
    <r>
      <rPr>
        <sz val="11"/>
        <color indexed="8"/>
        <rFont val="Tahoma"/>
        <family val="2"/>
        <charset val="161"/>
      </rPr>
      <t xml:space="preserve">             Χωρίς Ραφή</t>
    </r>
  </si>
  <si>
    <r>
      <t xml:space="preserve">ΧΑΛΥΒΔΟΣΩΛΗΝΕΣ             </t>
    </r>
    <r>
      <rPr>
        <sz val="11"/>
        <color indexed="8"/>
        <rFont val="Tahoma"/>
        <family val="2"/>
        <charset val="161"/>
      </rPr>
      <t xml:space="preserve">  Με Μονωση - μ.μ.</t>
    </r>
  </si>
  <si>
    <r>
      <t xml:space="preserve">ΧΑΛΥΒΔΟΣΩΛΗΝΕΣ              </t>
    </r>
    <r>
      <rPr>
        <sz val="11"/>
        <color indexed="8"/>
        <rFont val="Tahoma"/>
        <family val="2"/>
        <charset val="161"/>
      </rPr>
      <t xml:space="preserve"> Με Μονωση - κγρ.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</si>
</sst>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name val="Tahoma"/>
      <family val="2"/>
      <charset val="161"/>
    </font>
    <font>
      <sz val="11"/>
      <color theme="1"/>
      <name val="Tahoma"/>
      <family val="2"/>
      <charset val="161"/>
    </font>
    <font>
      <b/>
      <sz val="11"/>
      <color theme="1"/>
      <name val="Tahoma"/>
      <family val="2"/>
      <charset val="161"/>
    </font>
    <font>
      <b/>
      <sz val="11"/>
      <color indexed="8"/>
      <name val="Tahoma"/>
      <family val="2"/>
      <charset val="161"/>
    </font>
    <font>
      <sz val="11"/>
      <color rgb="FF000000"/>
      <name val="Tahoma"/>
      <family val="2"/>
      <charset val="161"/>
    </font>
    <font>
      <sz val="11"/>
      <color indexed="8"/>
      <name val="Tahoma"/>
      <family val="2"/>
      <charset val="161"/>
    </font>
    <font>
      <sz val="1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Protection="1">
      <protection locked="0"/>
    </xf>
    <xf numFmtId="0" fontId="2" fillId="0" borderId="22" xfId="0" applyFont="1" applyBorder="1" applyProtection="1"/>
    <xf numFmtId="4" fontId="2" fillId="0" borderId="22" xfId="0" applyNumberFormat="1" applyFont="1" applyBorder="1" applyAlignment="1">
      <alignment horizontal="right"/>
    </xf>
    <xf numFmtId="4" fontId="2" fillId="0" borderId="22" xfId="0" applyNumberFormat="1" applyFont="1" applyBorder="1"/>
    <xf numFmtId="0" fontId="2" fillId="7" borderId="9" xfId="0" applyFont="1" applyFill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Protection="1">
      <protection locked="0"/>
    </xf>
    <xf numFmtId="0" fontId="2" fillId="0" borderId="9" xfId="0" applyFont="1" applyBorder="1" applyProtection="1"/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Border="1"/>
    <xf numFmtId="0" fontId="2" fillId="7" borderId="26" xfId="0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9" fontId="2" fillId="0" borderId="26" xfId="0" applyNumberFormat="1" applyFont="1" applyBorder="1" applyProtection="1">
      <protection locked="0"/>
    </xf>
    <xf numFmtId="0" fontId="2" fillId="0" borderId="26" xfId="0" applyFont="1" applyBorder="1" applyProtection="1"/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/>
    <xf numFmtId="3" fontId="2" fillId="7" borderId="9" xfId="0" applyNumberFormat="1" applyFont="1" applyFill="1" applyBorder="1" applyAlignment="1">
      <alignment horizontal="center"/>
    </xf>
    <xf numFmtId="4" fontId="2" fillId="7" borderId="26" xfId="0" applyNumberFormat="1" applyFont="1" applyFill="1" applyBorder="1" applyAlignment="1">
      <alignment horizontal="right"/>
    </xf>
    <xf numFmtId="0" fontId="2" fillId="0" borderId="10" xfId="0" applyFont="1" applyBorder="1" applyProtection="1"/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0" fontId="5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7" borderId="0" xfId="0" applyFont="1" applyFill="1" applyBorder="1" applyAlignment="1">
      <alignment horizontal="center"/>
    </xf>
    <xf numFmtId="4" fontId="4" fillId="8" borderId="35" xfId="0" applyNumberFormat="1" applyFont="1" applyFill="1" applyBorder="1" applyAlignment="1">
      <alignment horizontal="center" vertical="center"/>
    </xf>
    <xf numFmtId="4" fontId="4" fillId="9" borderId="2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4" borderId="37" xfId="0" applyNumberFormat="1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vertical="center" wrapText="1"/>
    </xf>
    <xf numFmtId="4" fontId="3" fillId="9" borderId="40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10" fontId="4" fillId="5" borderId="18" xfId="0" applyNumberFormat="1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/>
    </xf>
    <xf numFmtId="49" fontId="7" fillId="7" borderId="22" xfId="0" applyNumberFormat="1" applyFont="1" applyFill="1" applyBorder="1" applyAlignment="1"/>
    <xf numFmtId="0" fontId="6" fillId="0" borderId="22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/>
    </xf>
    <xf numFmtId="49" fontId="6" fillId="7" borderId="9" xfId="0" applyNumberFormat="1" applyFont="1" applyFill="1" applyBorder="1" applyAlignment="1"/>
    <xf numFmtId="0" fontId="6" fillId="0" borderId="9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/>
    <xf numFmtId="0" fontId="7" fillId="7" borderId="9" xfId="0" applyFont="1" applyFill="1" applyBorder="1"/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/>
    </xf>
    <xf numFmtId="0" fontId="7" fillId="7" borderId="26" xfId="0" applyFont="1" applyFill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49" fontId="6" fillId="7" borderId="26" xfId="0" applyNumberFormat="1" applyFont="1" applyFill="1" applyBorder="1" applyAlignment="1"/>
    <xf numFmtId="0" fontId="6" fillId="0" borderId="13" xfId="0" applyNumberFormat="1" applyFont="1" applyFill="1" applyBorder="1" applyAlignment="1">
      <alignment horizontal="center"/>
    </xf>
    <xf numFmtId="49" fontId="7" fillId="7" borderId="29" xfId="0" applyNumberFormat="1" applyFont="1" applyFill="1" applyBorder="1" applyAlignment="1"/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/>
    <xf numFmtId="49" fontId="6" fillId="7" borderId="29" xfId="0" applyNumberFormat="1" applyFont="1" applyFill="1" applyBorder="1" applyAlignment="1"/>
    <xf numFmtId="49" fontId="6" fillId="7" borderId="32" xfId="0" applyNumberFormat="1" applyFont="1" applyFill="1" applyBorder="1" applyAlignment="1"/>
    <xf numFmtId="0" fontId="6" fillId="0" borderId="20" xfId="0" applyNumberFormat="1" applyFont="1" applyFill="1" applyBorder="1" applyAlignment="1">
      <alignment horizontal="center"/>
    </xf>
    <xf numFmtId="49" fontId="6" fillId="7" borderId="34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4" fillId="0" borderId="3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10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Border="1"/>
    <xf numFmtId="4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4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2" fillId="0" borderId="15" xfId="0" applyNumberFormat="1" applyFont="1" applyBorder="1" applyAlignment="1"/>
    <xf numFmtId="4" fontId="2" fillId="0" borderId="27" xfId="0" applyNumberFormat="1" applyFont="1" applyBorder="1" applyAlignment="1"/>
    <xf numFmtId="2" fontId="4" fillId="4" borderId="0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2" fontId="4" fillId="3" borderId="35" xfId="0" applyNumberFormat="1" applyFont="1" applyFill="1" applyBorder="1" applyAlignment="1">
      <alignment horizontal="center" wrapText="1"/>
    </xf>
    <xf numFmtId="2" fontId="4" fillId="3" borderId="39" xfId="0" applyNumberFormat="1" applyFont="1" applyFill="1" applyBorder="1" applyAlignment="1">
      <alignment horizontal="center" wrapText="1"/>
    </xf>
  </cellXfs>
  <cellStyles count="1">
    <cellStyle name="Κανονικό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topLeftCell="A82" zoomScale="85" zoomScaleNormal="85" workbookViewId="0">
      <selection activeCell="H115" sqref="H115"/>
    </sheetView>
  </sheetViews>
  <sheetFormatPr defaultRowHeight="14.25" x14ac:dyDescent="0.2"/>
  <cols>
    <col min="1" max="1" width="27.7109375" style="2" customWidth="1"/>
    <col min="2" max="2" width="11.85546875" style="2" customWidth="1"/>
    <col min="3" max="3" width="8.5703125" style="2" customWidth="1"/>
    <col min="4" max="4" width="53.42578125" style="2" customWidth="1"/>
    <col min="5" max="5" width="11.140625" style="2" customWidth="1"/>
    <col min="6" max="6" width="11.28515625" style="2" customWidth="1"/>
    <col min="7" max="7" width="23" style="2" customWidth="1"/>
    <col min="8" max="8" width="15" style="4" customWidth="1"/>
    <col min="9" max="9" width="11.85546875" style="5" bestFit="1" customWidth="1"/>
    <col min="10" max="10" width="20" style="2" customWidth="1"/>
    <col min="11" max="11" width="15.7109375" style="2" customWidth="1"/>
    <col min="12" max="13" width="14.85546875" style="2" customWidth="1"/>
    <col min="14" max="14" width="13.7109375" style="2" customWidth="1"/>
    <col min="15" max="15" width="15.42578125" style="2" customWidth="1"/>
    <col min="16" max="16384" width="9.140625" style="2"/>
  </cols>
  <sheetData>
    <row r="1" spans="1:15" x14ac:dyDescent="0.2">
      <c r="D1" s="3" t="s">
        <v>0</v>
      </c>
    </row>
    <row r="2" spans="1:15" ht="15" thickBot="1" x14ac:dyDescent="0.25"/>
    <row r="3" spans="1:15" ht="35.25" customHeight="1" x14ac:dyDescent="0.2">
      <c r="A3" s="130" t="s">
        <v>1</v>
      </c>
      <c r="B3" s="131"/>
      <c r="C3" s="131"/>
      <c r="D3" s="131"/>
      <c r="E3" s="131"/>
      <c r="F3" s="132"/>
      <c r="G3" s="133" t="s">
        <v>2</v>
      </c>
      <c r="H3" s="134"/>
      <c r="I3" s="135"/>
      <c r="J3" s="136" t="s">
        <v>3</v>
      </c>
      <c r="K3" s="137"/>
      <c r="L3" s="138"/>
      <c r="M3" s="138"/>
      <c r="N3" s="138"/>
      <c r="O3" s="139"/>
    </row>
    <row r="4" spans="1:15" x14ac:dyDescent="0.2">
      <c r="A4" s="51">
        <v>1</v>
      </c>
      <c r="B4" s="52">
        <v>2</v>
      </c>
      <c r="C4" s="53">
        <v>3</v>
      </c>
      <c r="D4" s="53">
        <v>4</v>
      </c>
      <c r="E4" s="54">
        <v>5</v>
      </c>
      <c r="F4" s="55">
        <v>6</v>
      </c>
      <c r="G4" s="56">
        <v>7</v>
      </c>
      <c r="H4" s="57">
        <v>8</v>
      </c>
      <c r="I4" s="56">
        <v>9</v>
      </c>
      <c r="J4" s="58" t="s">
        <v>4</v>
      </c>
      <c r="K4" s="58" t="s">
        <v>5</v>
      </c>
      <c r="L4" s="59">
        <v>11</v>
      </c>
      <c r="M4" s="59">
        <v>12</v>
      </c>
      <c r="N4" s="59">
        <v>13</v>
      </c>
      <c r="O4" s="60">
        <v>14</v>
      </c>
    </row>
    <row r="5" spans="1:15" ht="100.5" thickBot="1" x14ac:dyDescent="0.25">
      <c r="A5" s="61" t="s">
        <v>6</v>
      </c>
      <c r="B5" s="62" t="s">
        <v>7</v>
      </c>
      <c r="C5" s="63" t="s">
        <v>8</v>
      </c>
      <c r="D5" s="64" t="s">
        <v>9</v>
      </c>
      <c r="E5" s="65" t="s">
        <v>10</v>
      </c>
      <c r="F5" s="66" t="s">
        <v>11</v>
      </c>
      <c r="G5" s="67" t="s">
        <v>12</v>
      </c>
      <c r="H5" s="68" t="s">
        <v>13</v>
      </c>
      <c r="I5" s="67" t="s">
        <v>14</v>
      </c>
      <c r="J5" s="69" t="s">
        <v>139</v>
      </c>
      <c r="K5" s="69" t="s">
        <v>140</v>
      </c>
      <c r="L5" s="70" t="s">
        <v>15</v>
      </c>
      <c r="M5" s="71" t="s">
        <v>16</v>
      </c>
      <c r="N5" s="71" t="s">
        <v>17</v>
      </c>
      <c r="O5" s="72" t="s">
        <v>138</v>
      </c>
    </row>
    <row r="6" spans="1:15" ht="15" customHeight="1" x14ac:dyDescent="0.2">
      <c r="A6" s="140" t="s">
        <v>141</v>
      </c>
      <c r="B6" s="140">
        <v>1</v>
      </c>
      <c r="C6" s="73">
        <v>1</v>
      </c>
      <c r="D6" s="74" t="s">
        <v>18</v>
      </c>
      <c r="E6" s="75" t="s">
        <v>19</v>
      </c>
      <c r="F6" s="6">
        <v>4</v>
      </c>
      <c r="G6" s="1">
        <v>5.95</v>
      </c>
      <c r="H6" s="7">
        <f t="shared" ref="H6:H37" si="0">F6*G6</f>
        <v>23.8</v>
      </c>
      <c r="I6" s="142">
        <f>SUM(H6:H12)</f>
        <v>278.8</v>
      </c>
      <c r="J6" s="8"/>
      <c r="K6" s="9" t="str">
        <f>IF(ISBLANK(J6),"",IF(AND(J6&gt;=0%,J6&lt;=70%),ROUND(J6,4),"ΜΗ ΑΠΟΔΕΚΤΟ"))</f>
        <v/>
      </c>
      <c r="L6" s="10" t="str">
        <f t="shared" ref="L6:L37" si="1">IF(ISBLANK(J6),"",G6-K6*G6)</f>
        <v/>
      </c>
      <c r="M6" s="11" t="e">
        <f t="shared" ref="M6:M37" si="2">F6*L6</f>
        <v>#VALUE!</v>
      </c>
      <c r="N6" s="145" t="e">
        <f>SUM(M6:M12)</f>
        <v>#VALUE!</v>
      </c>
      <c r="O6" s="145" t="e">
        <f>(I6-N6)/I6</f>
        <v>#VALUE!</v>
      </c>
    </row>
    <row r="7" spans="1:15" x14ac:dyDescent="0.2">
      <c r="A7" s="141"/>
      <c r="B7" s="141"/>
      <c r="C7" s="76">
        <v>2</v>
      </c>
      <c r="D7" s="77" t="s">
        <v>20</v>
      </c>
      <c r="E7" s="78" t="s">
        <v>19</v>
      </c>
      <c r="F7" s="12">
        <v>4</v>
      </c>
      <c r="G7" s="1">
        <v>10.55</v>
      </c>
      <c r="H7" s="13">
        <f t="shared" si="0"/>
        <v>42.2</v>
      </c>
      <c r="I7" s="143"/>
      <c r="J7" s="14"/>
      <c r="K7" s="15" t="str">
        <f t="shared" ref="K7:K70" si="3">IF(ISBLANK(J7),"",IF(AND(J7&gt;=0%,J7&lt;=70%),ROUND(J7,4),"ΜΗ ΑΠΟΔΕΚΤΟ"))</f>
        <v/>
      </c>
      <c r="L7" s="16" t="str">
        <f t="shared" si="1"/>
        <v/>
      </c>
      <c r="M7" s="17" t="e">
        <f t="shared" si="2"/>
        <v>#VALUE!</v>
      </c>
      <c r="N7" s="146"/>
      <c r="O7" s="146"/>
    </row>
    <row r="8" spans="1:15" x14ac:dyDescent="0.2">
      <c r="A8" s="141"/>
      <c r="B8" s="141"/>
      <c r="C8" s="76">
        <v>3</v>
      </c>
      <c r="D8" s="79" t="s">
        <v>21</v>
      </c>
      <c r="E8" s="78" t="s">
        <v>19</v>
      </c>
      <c r="F8" s="12">
        <v>4</v>
      </c>
      <c r="G8" s="1">
        <v>4</v>
      </c>
      <c r="H8" s="13">
        <f t="shared" si="0"/>
        <v>16</v>
      </c>
      <c r="I8" s="143"/>
      <c r="J8" s="14"/>
      <c r="K8" s="15" t="str">
        <f t="shared" si="3"/>
        <v/>
      </c>
      <c r="L8" s="16" t="str">
        <f t="shared" si="1"/>
        <v/>
      </c>
      <c r="M8" s="17" t="e">
        <f t="shared" si="2"/>
        <v>#VALUE!</v>
      </c>
      <c r="N8" s="146"/>
      <c r="O8" s="146"/>
    </row>
    <row r="9" spans="1:15" x14ac:dyDescent="0.2">
      <c r="A9" s="141"/>
      <c r="B9" s="141"/>
      <c r="C9" s="76">
        <v>4</v>
      </c>
      <c r="D9" s="80" t="s">
        <v>22</v>
      </c>
      <c r="E9" s="78" t="s">
        <v>19</v>
      </c>
      <c r="F9" s="12">
        <v>4</v>
      </c>
      <c r="G9" s="1">
        <v>10.5</v>
      </c>
      <c r="H9" s="13">
        <f t="shared" si="0"/>
        <v>42</v>
      </c>
      <c r="I9" s="143"/>
      <c r="J9" s="14"/>
      <c r="K9" s="15" t="str">
        <f t="shared" si="3"/>
        <v/>
      </c>
      <c r="L9" s="16" t="str">
        <f t="shared" si="1"/>
        <v/>
      </c>
      <c r="M9" s="17" t="e">
        <f t="shared" si="2"/>
        <v>#VALUE!</v>
      </c>
      <c r="N9" s="146"/>
      <c r="O9" s="146"/>
    </row>
    <row r="10" spans="1:15" x14ac:dyDescent="0.2">
      <c r="A10" s="81"/>
      <c r="B10" s="81"/>
      <c r="C10" s="76">
        <v>5</v>
      </c>
      <c r="D10" s="80" t="s">
        <v>23</v>
      </c>
      <c r="E10" s="78" t="s">
        <v>19</v>
      </c>
      <c r="F10" s="12">
        <v>4</v>
      </c>
      <c r="G10" s="1">
        <v>5.2</v>
      </c>
      <c r="H10" s="13">
        <f t="shared" si="0"/>
        <v>20.8</v>
      </c>
      <c r="I10" s="143"/>
      <c r="J10" s="14"/>
      <c r="K10" s="15" t="str">
        <f t="shared" si="3"/>
        <v/>
      </c>
      <c r="L10" s="16" t="str">
        <f t="shared" si="1"/>
        <v/>
      </c>
      <c r="M10" s="17" t="e">
        <f t="shared" si="2"/>
        <v>#VALUE!</v>
      </c>
      <c r="N10" s="146"/>
      <c r="O10" s="146"/>
    </row>
    <row r="11" spans="1:15" x14ac:dyDescent="0.2">
      <c r="A11" s="81"/>
      <c r="B11" s="81"/>
      <c r="C11" s="76">
        <v>6</v>
      </c>
      <c r="D11" s="80" t="s">
        <v>24</v>
      </c>
      <c r="E11" s="78" t="s">
        <v>19</v>
      </c>
      <c r="F11" s="12">
        <v>4</v>
      </c>
      <c r="G11" s="1">
        <v>13.6</v>
      </c>
      <c r="H11" s="13">
        <f t="shared" si="0"/>
        <v>54.4</v>
      </c>
      <c r="I11" s="143"/>
      <c r="J11" s="14"/>
      <c r="K11" s="15" t="str">
        <f t="shared" si="3"/>
        <v/>
      </c>
      <c r="L11" s="16" t="str">
        <f t="shared" si="1"/>
        <v/>
      </c>
      <c r="M11" s="17" t="e">
        <f t="shared" si="2"/>
        <v>#VALUE!</v>
      </c>
      <c r="N11" s="146"/>
      <c r="O11" s="146"/>
    </row>
    <row r="12" spans="1:15" ht="15" thickBot="1" x14ac:dyDescent="0.25">
      <c r="A12" s="82"/>
      <c r="B12" s="82"/>
      <c r="C12" s="83">
        <v>7</v>
      </c>
      <c r="D12" s="84" t="s">
        <v>25</v>
      </c>
      <c r="E12" s="85" t="s">
        <v>19</v>
      </c>
      <c r="F12" s="18">
        <v>4</v>
      </c>
      <c r="G12" s="121">
        <v>19.899999999999999</v>
      </c>
      <c r="H12" s="19">
        <f t="shared" si="0"/>
        <v>79.599999999999994</v>
      </c>
      <c r="I12" s="144"/>
      <c r="J12" s="20"/>
      <c r="K12" s="21" t="str">
        <f t="shared" si="3"/>
        <v/>
      </c>
      <c r="L12" s="22" t="str">
        <f t="shared" si="1"/>
        <v/>
      </c>
      <c r="M12" s="23" t="e">
        <f t="shared" si="2"/>
        <v>#VALUE!</v>
      </c>
      <c r="N12" s="147"/>
      <c r="O12" s="147"/>
    </row>
    <row r="13" spans="1:15" ht="15" customHeight="1" x14ac:dyDescent="0.2">
      <c r="A13" s="148" t="s">
        <v>26</v>
      </c>
      <c r="B13" s="155">
        <v>2</v>
      </c>
      <c r="C13" s="86">
        <v>8</v>
      </c>
      <c r="D13" s="87" t="s">
        <v>27</v>
      </c>
      <c r="E13" s="75" t="s">
        <v>19</v>
      </c>
      <c r="F13" s="6">
        <v>30</v>
      </c>
      <c r="G13" s="123">
        <v>0.6</v>
      </c>
      <c r="H13" s="7">
        <f t="shared" si="0"/>
        <v>18</v>
      </c>
      <c r="I13" s="154">
        <f>SUM(H13:H15)</f>
        <v>78</v>
      </c>
      <c r="J13" s="8"/>
      <c r="K13" s="9" t="str">
        <f t="shared" si="3"/>
        <v/>
      </c>
      <c r="L13" s="10" t="str">
        <f t="shared" si="1"/>
        <v/>
      </c>
      <c r="M13" s="11" t="e">
        <f t="shared" si="2"/>
        <v>#VALUE!</v>
      </c>
      <c r="N13" s="145" t="e">
        <f>SUM(M13:M15)</f>
        <v>#VALUE!</v>
      </c>
      <c r="O13" s="145" t="e">
        <f>(I13-N13)/I13</f>
        <v>#VALUE!</v>
      </c>
    </row>
    <row r="14" spans="1:15" x14ac:dyDescent="0.2">
      <c r="A14" s="149"/>
      <c r="B14" s="156"/>
      <c r="C14" s="88">
        <v>9</v>
      </c>
      <c r="D14" s="77" t="s">
        <v>28</v>
      </c>
      <c r="E14" s="78" t="s">
        <v>19</v>
      </c>
      <c r="F14" s="12">
        <v>30</v>
      </c>
      <c r="G14" s="1">
        <v>0.7</v>
      </c>
      <c r="H14" s="13">
        <f t="shared" si="0"/>
        <v>21</v>
      </c>
      <c r="I14" s="143"/>
      <c r="J14" s="14"/>
      <c r="K14" s="15" t="str">
        <f t="shared" si="3"/>
        <v/>
      </c>
      <c r="L14" s="16" t="str">
        <f t="shared" si="1"/>
        <v/>
      </c>
      <c r="M14" s="17" t="e">
        <f t="shared" si="2"/>
        <v>#VALUE!</v>
      </c>
      <c r="N14" s="146"/>
      <c r="O14" s="146"/>
    </row>
    <row r="15" spans="1:15" ht="15" thickBot="1" x14ac:dyDescent="0.25">
      <c r="A15" s="150"/>
      <c r="B15" s="157"/>
      <c r="C15" s="89">
        <v>10</v>
      </c>
      <c r="D15" s="90" t="s">
        <v>29</v>
      </c>
      <c r="E15" s="85" t="s">
        <v>19</v>
      </c>
      <c r="F15" s="18">
        <v>30</v>
      </c>
      <c r="G15" s="124">
        <v>1.3</v>
      </c>
      <c r="H15" s="19">
        <f t="shared" si="0"/>
        <v>39</v>
      </c>
      <c r="I15" s="144"/>
      <c r="J15" s="20"/>
      <c r="K15" s="21" t="str">
        <f t="shared" si="3"/>
        <v/>
      </c>
      <c r="L15" s="22" t="str">
        <f t="shared" si="1"/>
        <v/>
      </c>
      <c r="M15" s="23" t="e">
        <f t="shared" si="2"/>
        <v>#VALUE!</v>
      </c>
      <c r="N15" s="147"/>
      <c r="O15" s="147"/>
    </row>
    <row r="16" spans="1:15" ht="15" customHeight="1" x14ac:dyDescent="0.2">
      <c r="A16" s="148" t="s">
        <v>142</v>
      </c>
      <c r="B16" s="151">
        <v>3</v>
      </c>
      <c r="C16" s="73">
        <v>11</v>
      </c>
      <c r="D16" s="74" t="s">
        <v>30</v>
      </c>
      <c r="E16" s="75" t="s">
        <v>19</v>
      </c>
      <c r="F16" s="6">
        <v>80</v>
      </c>
      <c r="G16" s="122">
        <v>5.64</v>
      </c>
      <c r="H16" s="7">
        <f t="shared" si="0"/>
        <v>451.2</v>
      </c>
      <c r="I16" s="154">
        <f>SUM(H16:H29)</f>
        <v>3814.88</v>
      </c>
      <c r="J16" s="8"/>
      <c r="K16" s="9" t="str">
        <f t="shared" si="3"/>
        <v/>
      </c>
      <c r="L16" s="10" t="str">
        <f t="shared" si="1"/>
        <v/>
      </c>
      <c r="M16" s="11" t="e">
        <f t="shared" si="2"/>
        <v>#VALUE!</v>
      </c>
      <c r="N16" s="145" t="e">
        <f>SUM(M16:M29)</f>
        <v>#VALUE!</v>
      </c>
      <c r="O16" s="145" t="e">
        <f>(I16-N16)/I16</f>
        <v>#VALUE!</v>
      </c>
    </row>
    <row r="17" spans="1:15" x14ac:dyDescent="0.2">
      <c r="A17" s="149"/>
      <c r="B17" s="152"/>
      <c r="C17" s="76">
        <v>12</v>
      </c>
      <c r="D17" s="77" t="s">
        <v>31</v>
      </c>
      <c r="E17" s="78" t="s">
        <v>19</v>
      </c>
      <c r="F17" s="12">
        <v>60</v>
      </c>
      <c r="G17" s="1">
        <v>5.64</v>
      </c>
      <c r="H17" s="13">
        <f t="shared" si="0"/>
        <v>338.4</v>
      </c>
      <c r="I17" s="143"/>
      <c r="J17" s="14"/>
      <c r="K17" s="15" t="str">
        <f t="shared" si="3"/>
        <v/>
      </c>
      <c r="L17" s="16" t="str">
        <f t="shared" si="1"/>
        <v/>
      </c>
      <c r="M17" s="17" t="e">
        <f t="shared" si="2"/>
        <v>#VALUE!</v>
      </c>
      <c r="N17" s="146"/>
      <c r="O17" s="146"/>
    </row>
    <row r="18" spans="1:15" x14ac:dyDescent="0.2">
      <c r="A18" s="149"/>
      <c r="B18" s="152"/>
      <c r="C18" s="76">
        <v>13</v>
      </c>
      <c r="D18" s="77" t="s">
        <v>32</v>
      </c>
      <c r="E18" s="78" t="s">
        <v>19</v>
      </c>
      <c r="F18" s="24">
        <v>60</v>
      </c>
      <c r="G18" s="1">
        <v>11.8</v>
      </c>
      <c r="H18" s="13">
        <f t="shared" si="0"/>
        <v>708</v>
      </c>
      <c r="I18" s="143"/>
      <c r="J18" s="14"/>
      <c r="K18" s="15" t="str">
        <f t="shared" si="3"/>
        <v/>
      </c>
      <c r="L18" s="16" t="str">
        <f t="shared" si="1"/>
        <v/>
      </c>
      <c r="M18" s="17" t="e">
        <f t="shared" si="2"/>
        <v>#VALUE!</v>
      </c>
      <c r="N18" s="146"/>
      <c r="O18" s="146"/>
    </row>
    <row r="19" spans="1:15" ht="15" thickBot="1" x14ac:dyDescent="0.25">
      <c r="A19" s="149"/>
      <c r="B19" s="152"/>
      <c r="C19" s="83">
        <v>14</v>
      </c>
      <c r="D19" s="77" t="s">
        <v>33</v>
      </c>
      <c r="E19" s="78" t="s">
        <v>19</v>
      </c>
      <c r="F19" s="12">
        <v>5</v>
      </c>
      <c r="G19" s="1">
        <v>18.43</v>
      </c>
      <c r="H19" s="13">
        <f t="shared" si="0"/>
        <v>92.15</v>
      </c>
      <c r="I19" s="143"/>
      <c r="J19" s="14"/>
      <c r="K19" s="15" t="str">
        <f t="shared" si="3"/>
        <v/>
      </c>
      <c r="L19" s="16" t="str">
        <f t="shared" si="1"/>
        <v/>
      </c>
      <c r="M19" s="17" t="e">
        <f t="shared" si="2"/>
        <v>#VALUE!</v>
      </c>
      <c r="N19" s="146"/>
      <c r="O19" s="146"/>
    </row>
    <row r="20" spans="1:15" x14ac:dyDescent="0.2">
      <c r="A20" s="149"/>
      <c r="B20" s="152"/>
      <c r="C20" s="73">
        <v>15</v>
      </c>
      <c r="D20" s="77" t="s">
        <v>34</v>
      </c>
      <c r="E20" s="78" t="s">
        <v>19</v>
      </c>
      <c r="F20" s="12">
        <v>30</v>
      </c>
      <c r="G20" s="1">
        <v>23.37</v>
      </c>
      <c r="H20" s="13">
        <f t="shared" si="0"/>
        <v>701.1</v>
      </c>
      <c r="I20" s="143"/>
      <c r="J20" s="14"/>
      <c r="K20" s="15" t="str">
        <f t="shared" si="3"/>
        <v/>
      </c>
      <c r="L20" s="16" t="str">
        <f t="shared" si="1"/>
        <v/>
      </c>
      <c r="M20" s="17" t="e">
        <f t="shared" si="2"/>
        <v>#VALUE!</v>
      </c>
      <c r="N20" s="146"/>
      <c r="O20" s="146"/>
    </row>
    <row r="21" spans="1:15" x14ac:dyDescent="0.2">
      <c r="A21" s="149"/>
      <c r="B21" s="152"/>
      <c r="C21" s="76">
        <v>16</v>
      </c>
      <c r="D21" s="77" t="s">
        <v>35</v>
      </c>
      <c r="E21" s="78" t="s">
        <v>19</v>
      </c>
      <c r="F21" s="12">
        <v>7</v>
      </c>
      <c r="G21" s="1">
        <v>23.37</v>
      </c>
      <c r="H21" s="13">
        <f t="shared" si="0"/>
        <v>163.59</v>
      </c>
      <c r="I21" s="143"/>
      <c r="J21" s="14"/>
      <c r="K21" s="15" t="str">
        <f t="shared" si="3"/>
        <v/>
      </c>
      <c r="L21" s="16" t="str">
        <f t="shared" si="1"/>
        <v/>
      </c>
      <c r="M21" s="17" t="e">
        <f t="shared" si="2"/>
        <v>#VALUE!</v>
      </c>
      <c r="N21" s="146"/>
      <c r="O21" s="146"/>
    </row>
    <row r="22" spans="1:15" x14ac:dyDescent="0.2">
      <c r="A22" s="149"/>
      <c r="B22" s="152"/>
      <c r="C22" s="76">
        <v>17</v>
      </c>
      <c r="D22" s="77" t="s">
        <v>36</v>
      </c>
      <c r="E22" s="78" t="s">
        <v>19</v>
      </c>
      <c r="F22" s="12">
        <v>5</v>
      </c>
      <c r="G22" s="1">
        <v>35.880000000000003</v>
      </c>
      <c r="H22" s="13">
        <f t="shared" si="0"/>
        <v>179.4</v>
      </c>
      <c r="I22" s="143"/>
      <c r="J22" s="14"/>
      <c r="K22" s="15" t="str">
        <f t="shared" si="3"/>
        <v/>
      </c>
      <c r="L22" s="16" t="str">
        <f t="shared" si="1"/>
        <v/>
      </c>
      <c r="M22" s="17" t="e">
        <f t="shared" si="2"/>
        <v>#VALUE!</v>
      </c>
      <c r="N22" s="146"/>
      <c r="O22" s="146"/>
    </row>
    <row r="23" spans="1:15" x14ac:dyDescent="0.2">
      <c r="A23" s="149"/>
      <c r="B23" s="152"/>
      <c r="C23" s="76">
        <v>18</v>
      </c>
      <c r="D23" s="77" t="s">
        <v>37</v>
      </c>
      <c r="E23" s="78" t="s">
        <v>19</v>
      </c>
      <c r="F23" s="12">
        <v>6</v>
      </c>
      <c r="G23" s="1">
        <v>35.880000000000003</v>
      </c>
      <c r="H23" s="13">
        <f t="shared" si="0"/>
        <v>215.28000000000003</v>
      </c>
      <c r="I23" s="143"/>
      <c r="J23" s="14"/>
      <c r="K23" s="15" t="str">
        <f t="shared" si="3"/>
        <v/>
      </c>
      <c r="L23" s="16" t="str">
        <f t="shared" si="1"/>
        <v/>
      </c>
      <c r="M23" s="17" t="e">
        <f t="shared" si="2"/>
        <v>#VALUE!</v>
      </c>
      <c r="N23" s="146"/>
      <c r="O23" s="146"/>
    </row>
    <row r="24" spans="1:15" x14ac:dyDescent="0.2">
      <c r="A24" s="149"/>
      <c r="B24" s="152"/>
      <c r="C24" s="76">
        <v>19</v>
      </c>
      <c r="D24" s="79" t="s">
        <v>38</v>
      </c>
      <c r="E24" s="78" t="s">
        <v>19</v>
      </c>
      <c r="F24" s="12">
        <v>12</v>
      </c>
      <c r="G24" s="1">
        <v>45.5</v>
      </c>
      <c r="H24" s="13">
        <f t="shared" si="0"/>
        <v>546</v>
      </c>
      <c r="I24" s="143"/>
      <c r="J24" s="14"/>
      <c r="K24" s="15" t="str">
        <f t="shared" si="3"/>
        <v/>
      </c>
      <c r="L24" s="16" t="str">
        <f t="shared" si="1"/>
        <v/>
      </c>
      <c r="M24" s="17" t="e">
        <f t="shared" si="2"/>
        <v>#VALUE!</v>
      </c>
      <c r="N24" s="146"/>
      <c r="O24" s="146"/>
    </row>
    <row r="25" spans="1:15" x14ac:dyDescent="0.2">
      <c r="A25" s="149"/>
      <c r="B25" s="152"/>
      <c r="C25" s="91">
        <v>20</v>
      </c>
      <c r="D25" s="77" t="s">
        <v>39</v>
      </c>
      <c r="E25" s="78" t="s">
        <v>19</v>
      </c>
      <c r="F25" s="12">
        <v>14</v>
      </c>
      <c r="G25" s="1">
        <v>0.76</v>
      </c>
      <c r="H25" s="13">
        <f t="shared" si="0"/>
        <v>10.64</v>
      </c>
      <c r="I25" s="143"/>
      <c r="J25" s="14"/>
      <c r="K25" s="15" t="str">
        <f t="shared" si="3"/>
        <v/>
      </c>
      <c r="L25" s="16" t="str">
        <f t="shared" si="1"/>
        <v/>
      </c>
      <c r="M25" s="17" t="e">
        <f t="shared" si="2"/>
        <v>#VALUE!</v>
      </c>
      <c r="N25" s="146"/>
      <c r="O25" s="146"/>
    </row>
    <row r="26" spans="1:15" x14ac:dyDescent="0.2">
      <c r="A26" s="149"/>
      <c r="B26" s="152"/>
      <c r="C26" s="88">
        <v>21</v>
      </c>
      <c r="D26" s="92" t="s">
        <v>40</v>
      </c>
      <c r="E26" s="78" t="s">
        <v>19</v>
      </c>
      <c r="F26" s="12">
        <v>6</v>
      </c>
      <c r="G26" s="1">
        <v>1.17</v>
      </c>
      <c r="H26" s="13">
        <f t="shared" si="0"/>
        <v>7.02</v>
      </c>
      <c r="I26" s="143"/>
      <c r="J26" s="14"/>
      <c r="K26" s="15" t="str">
        <f t="shared" si="3"/>
        <v/>
      </c>
      <c r="L26" s="16" t="str">
        <f t="shared" si="1"/>
        <v/>
      </c>
      <c r="M26" s="17" t="e">
        <f t="shared" si="2"/>
        <v>#VALUE!</v>
      </c>
      <c r="N26" s="146"/>
      <c r="O26" s="146"/>
    </row>
    <row r="27" spans="1:15" x14ac:dyDescent="0.2">
      <c r="A27" s="149"/>
      <c r="B27" s="152"/>
      <c r="C27" s="93">
        <v>22</v>
      </c>
      <c r="D27" s="77" t="s">
        <v>41</v>
      </c>
      <c r="E27" s="78" t="s">
        <v>19</v>
      </c>
      <c r="F27" s="12">
        <v>50</v>
      </c>
      <c r="G27" s="1">
        <v>1.87</v>
      </c>
      <c r="H27" s="13">
        <f t="shared" si="0"/>
        <v>93.5</v>
      </c>
      <c r="I27" s="143"/>
      <c r="J27" s="14"/>
      <c r="K27" s="15" t="str">
        <f t="shared" si="3"/>
        <v/>
      </c>
      <c r="L27" s="16" t="str">
        <f t="shared" si="1"/>
        <v/>
      </c>
      <c r="M27" s="17" t="e">
        <f t="shared" si="2"/>
        <v>#VALUE!</v>
      </c>
      <c r="N27" s="146"/>
      <c r="O27" s="146"/>
    </row>
    <row r="28" spans="1:15" x14ac:dyDescent="0.2">
      <c r="A28" s="149"/>
      <c r="B28" s="152"/>
      <c r="C28" s="76">
        <v>23</v>
      </c>
      <c r="D28" s="77" t="s">
        <v>42</v>
      </c>
      <c r="E28" s="78" t="s">
        <v>19</v>
      </c>
      <c r="F28" s="12">
        <v>100</v>
      </c>
      <c r="G28" s="1">
        <v>2.63</v>
      </c>
      <c r="H28" s="13">
        <f t="shared" si="0"/>
        <v>263</v>
      </c>
      <c r="I28" s="143"/>
      <c r="J28" s="14"/>
      <c r="K28" s="15" t="str">
        <f t="shared" si="3"/>
        <v/>
      </c>
      <c r="L28" s="16" t="str">
        <f t="shared" si="1"/>
        <v/>
      </c>
      <c r="M28" s="17" t="e">
        <f t="shared" si="2"/>
        <v>#VALUE!</v>
      </c>
      <c r="N28" s="146"/>
      <c r="O28" s="146"/>
    </row>
    <row r="29" spans="1:15" ht="15" thickBot="1" x14ac:dyDescent="0.25">
      <c r="A29" s="150"/>
      <c r="B29" s="153"/>
      <c r="C29" s="83">
        <v>24</v>
      </c>
      <c r="D29" s="90" t="s">
        <v>43</v>
      </c>
      <c r="E29" s="85" t="s">
        <v>19</v>
      </c>
      <c r="F29" s="18">
        <v>12</v>
      </c>
      <c r="G29" s="121">
        <v>3.8</v>
      </c>
      <c r="H29" s="19">
        <f t="shared" si="0"/>
        <v>45.599999999999994</v>
      </c>
      <c r="I29" s="144"/>
      <c r="J29" s="20"/>
      <c r="K29" s="21" t="str">
        <f t="shared" si="3"/>
        <v/>
      </c>
      <c r="L29" s="22" t="str">
        <f t="shared" si="1"/>
        <v/>
      </c>
      <c r="M29" s="23" t="e">
        <f t="shared" si="2"/>
        <v>#VALUE!</v>
      </c>
      <c r="N29" s="147"/>
      <c r="O29" s="147"/>
    </row>
    <row r="30" spans="1:15" ht="15" customHeight="1" x14ac:dyDescent="0.2">
      <c r="A30" s="148" t="s">
        <v>143</v>
      </c>
      <c r="B30" s="148">
        <v>4</v>
      </c>
      <c r="C30" s="73">
        <v>25</v>
      </c>
      <c r="D30" s="87" t="s">
        <v>44</v>
      </c>
      <c r="E30" s="75" t="s">
        <v>19</v>
      </c>
      <c r="F30" s="6">
        <v>100</v>
      </c>
      <c r="G30" s="123">
        <v>6.84</v>
      </c>
      <c r="H30" s="7">
        <f t="shared" si="0"/>
        <v>684</v>
      </c>
      <c r="I30" s="154">
        <f>SUM(H30:H41)</f>
        <v>3677.5700000000006</v>
      </c>
      <c r="J30" s="8"/>
      <c r="K30" s="9" t="str">
        <f t="shared" si="3"/>
        <v/>
      </c>
      <c r="L30" s="10" t="str">
        <f t="shared" si="1"/>
        <v/>
      </c>
      <c r="M30" s="11" t="e">
        <f t="shared" si="2"/>
        <v>#VALUE!</v>
      </c>
      <c r="N30" s="145" t="e">
        <f>SUM(M30:M41)</f>
        <v>#VALUE!</v>
      </c>
      <c r="O30" s="145" t="e">
        <f>(I30-N30)/I30</f>
        <v>#VALUE!</v>
      </c>
    </row>
    <row r="31" spans="1:15" x14ac:dyDescent="0.2">
      <c r="A31" s="149"/>
      <c r="B31" s="149"/>
      <c r="C31" s="76">
        <v>26</v>
      </c>
      <c r="D31" s="77" t="s">
        <v>45</v>
      </c>
      <c r="E31" s="78" t="s">
        <v>19</v>
      </c>
      <c r="F31" s="12">
        <v>5</v>
      </c>
      <c r="G31" s="1">
        <v>22.41</v>
      </c>
      <c r="H31" s="13">
        <f t="shared" si="0"/>
        <v>112.05</v>
      </c>
      <c r="I31" s="143"/>
      <c r="J31" s="14"/>
      <c r="K31" s="15" t="str">
        <f t="shared" si="3"/>
        <v/>
      </c>
      <c r="L31" s="16" t="str">
        <f t="shared" si="1"/>
        <v/>
      </c>
      <c r="M31" s="17" t="e">
        <f t="shared" si="2"/>
        <v>#VALUE!</v>
      </c>
      <c r="N31" s="146"/>
      <c r="O31" s="146"/>
    </row>
    <row r="32" spans="1:15" x14ac:dyDescent="0.2">
      <c r="A32" s="149"/>
      <c r="B32" s="149"/>
      <c r="C32" s="76">
        <v>27</v>
      </c>
      <c r="D32" s="77" t="s">
        <v>46</v>
      </c>
      <c r="E32" s="78" t="s">
        <v>19</v>
      </c>
      <c r="F32" s="12">
        <v>24</v>
      </c>
      <c r="G32" s="1">
        <v>28.34</v>
      </c>
      <c r="H32" s="13">
        <f t="shared" si="0"/>
        <v>680.16</v>
      </c>
      <c r="I32" s="143"/>
      <c r="J32" s="14"/>
      <c r="K32" s="15" t="str">
        <f t="shared" si="3"/>
        <v/>
      </c>
      <c r="L32" s="16" t="str">
        <f t="shared" si="1"/>
        <v/>
      </c>
      <c r="M32" s="17" t="e">
        <f t="shared" si="2"/>
        <v>#VALUE!</v>
      </c>
      <c r="N32" s="146"/>
      <c r="O32" s="146"/>
    </row>
    <row r="33" spans="1:15" ht="15" thickBot="1" x14ac:dyDescent="0.25">
      <c r="A33" s="149"/>
      <c r="B33" s="149"/>
      <c r="C33" s="83">
        <v>28</v>
      </c>
      <c r="D33" s="77" t="s">
        <v>47</v>
      </c>
      <c r="E33" s="78" t="s">
        <v>19</v>
      </c>
      <c r="F33" s="12">
        <v>3</v>
      </c>
      <c r="G33" s="1">
        <v>35.1</v>
      </c>
      <c r="H33" s="13">
        <f t="shared" si="0"/>
        <v>105.30000000000001</v>
      </c>
      <c r="I33" s="143"/>
      <c r="J33" s="14"/>
      <c r="K33" s="15" t="str">
        <f t="shared" si="3"/>
        <v/>
      </c>
      <c r="L33" s="16" t="str">
        <f t="shared" si="1"/>
        <v/>
      </c>
      <c r="M33" s="17" t="e">
        <f t="shared" si="2"/>
        <v>#VALUE!</v>
      </c>
      <c r="N33" s="146"/>
      <c r="O33" s="146"/>
    </row>
    <row r="34" spans="1:15" x14ac:dyDescent="0.2">
      <c r="A34" s="149"/>
      <c r="B34" s="149"/>
      <c r="C34" s="73">
        <v>29</v>
      </c>
      <c r="D34" s="77" t="s">
        <v>48</v>
      </c>
      <c r="E34" s="78" t="s">
        <v>19</v>
      </c>
      <c r="F34" s="12">
        <v>5</v>
      </c>
      <c r="G34" s="1">
        <v>43.94</v>
      </c>
      <c r="H34" s="13">
        <f t="shared" si="0"/>
        <v>219.7</v>
      </c>
      <c r="I34" s="143"/>
      <c r="J34" s="14"/>
      <c r="K34" s="15" t="str">
        <f t="shared" si="3"/>
        <v/>
      </c>
      <c r="L34" s="16" t="str">
        <f t="shared" si="1"/>
        <v/>
      </c>
      <c r="M34" s="17" t="e">
        <f t="shared" si="2"/>
        <v>#VALUE!</v>
      </c>
      <c r="N34" s="146"/>
      <c r="O34" s="146"/>
    </row>
    <row r="35" spans="1:15" x14ac:dyDescent="0.2">
      <c r="A35" s="149"/>
      <c r="B35" s="149"/>
      <c r="C35" s="76">
        <v>30</v>
      </c>
      <c r="D35" s="77" t="s">
        <v>49</v>
      </c>
      <c r="E35" s="78" t="s">
        <v>19</v>
      </c>
      <c r="F35" s="12">
        <v>12</v>
      </c>
      <c r="G35" s="1">
        <v>55.64</v>
      </c>
      <c r="H35" s="13">
        <f t="shared" si="0"/>
        <v>667.68000000000006</v>
      </c>
      <c r="I35" s="143"/>
      <c r="J35" s="14"/>
      <c r="K35" s="15" t="str">
        <f t="shared" si="3"/>
        <v/>
      </c>
      <c r="L35" s="16" t="str">
        <f t="shared" si="1"/>
        <v/>
      </c>
      <c r="M35" s="17" t="e">
        <f t="shared" si="2"/>
        <v>#VALUE!</v>
      </c>
      <c r="N35" s="146"/>
      <c r="O35" s="146"/>
    </row>
    <row r="36" spans="1:15" x14ac:dyDescent="0.2">
      <c r="A36" s="149"/>
      <c r="B36" s="149"/>
      <c r="C36" s="76">
        <v>31</v>
      </c>
      <c r="D36" s="77" t="s">
        <v>50</v>
      </c>
      <c r="E36" s="78" t="s">
        <v>19</v>
      </c>
      <c r="F36" s="12">
        <v>8</v>
      </c>
      <c r="G36" s="1">
        <v>70.72</v>
      </c>
      <c r="H36" s="13">
        <f t="shared" si="0"/>
        <v>565.76</v>
      </c>
      <c r="I36" s="143"/>
      <c r="J36" s="14"/>
      <c r="K36" s="15" t="str">
        <f t="shared" si="3"/>
        <v/>
      </c>
      <c r="L36" s="16" t="str">
        <f t="shared" si="1"/>
        <v/>
      </c>
      <c r="M36" s="17" t="e">
        <f t="shared" si="2"/>
        <v>#VALUE!</v>
      </c>
      <c r="N36" s="146"/>
      <c r="O36" s="146"/>
    </row>
    <row r="37" spans="1:15" x14ac:dyDescent="0.2">
      <c r="A37" s="149"/>
      <c r="B37" s="149"/>
      <c r="C37" s="76">
        <v>32</v>
      </c>
      <c r="D37" s="77" t="s">
        <v>51</v>
      </c>
      <c r="E37" s="78" t="s">
        <v>19</v>
      </c>
      <c r="F37" s="12">
        <v>12</v>
      </c>
      <c r="G37" s="1">
        <v>0.94</v>
      </c>
      <c r="H37" s="13">
        <f t="shared" si="0"/>
        <v>11.28</v>
      </c>
      <c r="I37" s="143"/>
      <c r="J37" s="14"/>
      <c r="K37" s="15" t="str">
        <f t="shared" si="3"/>
        <v/>
      </c>
      <c r="L37" s="16" t="str">
        <f t="shared" si="1"/>
        <v/>
      </c>
      <c r="M37" s="17" t="e">
        <f t="shared" si="2"/>
        <v>#VALUE!</v>
      </c>
      <c r="N37" s="146"/>
      <c r="O37" s="146"/>
    </row>
    <row r="38" spans="1:15" x14ac:dyDescent="0.2">
      <c r="A38" s="149"/>
      <c r="B38" s="149"/>
      <c r="C38" s="76">
        <v>33</v>
      </c>
      <c r="D38" s="77" t="s">
        <v>52</v>
      </c>
      <c r="E38" s="78" t="s">
        <v>19</v>
      </c>
      <c r="F38" s="12">
        <v>99</v>
      </c>
      <c r="G38" s="1">
        <v>1.42</v>
      </c>
      <c r="H38" s="13">
        <f t="shared" ref="H38:H69" si="4">F38*G38</f>
        <v>140.57999999999998</v>
      </c>
      <c r="I38" s="143"/>
      <c r="J38" s="14"/>
      <c r="K38" s="15" t="str">
        <f t="shared" si="3"/>
        <v/>
      </c>
      <c r="L38" s="16" t="str">
        <f t="shared" ref="L38:L69" si="5">IF(ISBLANK(J38),"",G38-K38*G38)</f>
        <v/>
      </c>
      <c r="M38" s="17" t="e">
        <f t="shared" ref="M38:M69" si="6">F38*L38</f>
        <v>#VALUE!</v>
      </c>
      <c r="N38" s="146"/>
      <c r="O38" s="146"/>
    </row>
    <row r="39" spans="1:15" x14ac:dyDescent="0.2">
      <c r="A39" s="149"/>
      <c r="B39" s="149"/>
      <c r="C39" s="76">
        <v>34</v>
      </c>
      <c r="D39" s="77" t="s">
        <v>53</v>
      </c>
      <c r="E39" s="78" t="s">
        <v>19</v>
      </c>
      <c r="F39" s="12">
        <v>50</v>
      </c>
      <c r="G39" s="1">
        <v>2.27</v>
      </c>
      <c r="H39" s="13">
        <f t="shared" si="4"/>
        <v>113.5</v>
      </c>
      <c r="I39" s="143"/>
      <c r="J39" s="14"/>
      <c r="K39" s="15" t="str">
        <f t="shared" si="3"/>
        <v/>
      </c>
      <c r="L39" s="16" t="str">
        <f t="shared" si="5"/>
        <v/>
      </c>
      <c r="M39" s="17" t="e">
        <f t="shared" si="6"/>
        <v>#VALUE!</v>
      </c>
      <c r="N39" s="146"/>
      <c r="O39" s="146"/>
    </row>
    <row r="40" spans="1:15" ht="15" thickBot="1" x14ac:dyDescent="0.25">
      <c r="A40" s="149"/>
      <c r="B40" s="149"/>
      <c r="C40" s="83">
        <v>35</v>
      </c>
      <c r="D40" s="79" t="s">
        <v>54</v>
      </c>
      <c r="E40" s="78" t="s">
        <v>19</v>
      </c>
      <c r="F40" s="12">
        <v>100</v>
      </c>
      <c r="G40" s="1">
        <v>3.22</v>
      </c>
      <c r="H40" s="13">
        <f t="shared" si="4"/>
        <v>322</v>
      </c>
      <c r="I40" s="143"/>
      <c r="J40" s="14"/>
      <c r="K40" s="15" t="str">
        <f t="shared" si="3"/>
        <v/>
      </c>
      <c r="L40" s="16" t="str">
        <f t="shared" si="5"/>
        <v/>
      </c>
      <c r="M40" s="17" t="e">
        <f t="shared" si="6"/>
        <v>#VALUE!</v>
      </c>
      <c r="N40" s="146"/>
      <c r="O40" s="146"/>
    </row>
    <row r="41" spans="1:15" ht="15" thickBot="1" x14ac:dyDescent="0.25">
      <c r="A41" s="150"/>
      <c r="B41" s="150"/>
      <c r="C41" s="94">
        <v>36</v>
      </c>
      <c r="D41" s="95" t="s">
        <v>55</v>
      </c>
      <c r="E41" s="85" t="s">
        <v>19</v>
      </c>
      <c r="F41" s="18">
        <v>12</v>
      </c>
      <c r="G41" s="124">
        <v>4.63</v>
      </c>
      <c r="H41" s="19">
        <f t="shared" si="4"/>
        <v>55.56</v>
      </c>
      <c r="I41" s="144"/>
      <c r="J41" s="20"/>
      <c r="K41" s="21" t="str">
        <f t="shared" si="3"/>
        <v/>
      </c>
      <c r="L41" s="22" t="str">
        <f t="shared" si="5"/>
        <v/>
      </c>
      <c r="M41" s="23" t="e">
        <f t="shared" si="6"/>
        <v>#VALUE!</v>
      </c>
      <c r="N41" s="147"/>
      <c r="O41" s="147"/>
    </row>
    <row r="42" spans="1:15" ht="15" customHeight="1" x14ac:dyDescent="0.2">
      <c r="A42" s="148" t="s">
        <v>144</v>
      </c>
      <c r="B42" s="148">
        <v>5</v>
      </c>
      <c r="C42" s="73">
        <v>37</v>
      </c>
      <c r="D42" s="87" t="s">
        <v>56</v>
      </c>
      <c r="E42" s="75" t="s">
        <v>19</v>
      </c>
      <c r="F42" s="6">
        <v>100</v>
      </c>
      <c r="G42" s="122">
        <v>8.2200000000000006</v>
      </c>
      <c r="H42" s="7">
        <f t="shared" si="4"/>
        <v>822.00000000000011</v>
      </c>
      <c r="I42" s="145">
        <f>SUM(H42:H62)</f>
        <v>22105.190000000006</v>
      </c>
      <c r="J42" s="8"/>
      <c r="K42" s="9" t="str">
        <f t="shared" si="3"/>
        <v/>
      </c>
      <c r="L42" s="10" t="str">
        <f t="shared" si="5"/>
        <v/>
      </c>
      <c r="M42" s="11" t="e">
        <f t="shared" si="6"/>
        <v>#VALUE!</v>
      </c>
      <c r="N42" s="145" t="e">
        <f>SUM(M42:M62)</f>
        <v>#VALUE!</v>
      </c>
      <c r="O42" s="145" t="e">
        <f>(I42-N42)/I42</f>
        <v>#VALUE!</v>
      </c>
    </row>
    <row r="43" spans="1:15" x14ac:dyDescent="0.2">
      <c r="A43" s="149"/>
      <c r="B43" s="149"/>
      <c r="C43" s="76">
        <v>38</v>
      </c>
      <c r="D43" s="77" t="s">
        <v>57</v>
      </c>
      <c r="E43" s="78" t="s">
        <v>19</v>
      </c>
      <c r="F43" s="12">
        <v>80</v>
      </c>
      <c r="G43" s="1">
        <v>10.66</v>
      </c>
      <c r="H43" s="13">
        <f t="shared" si="4"/>
        <v>852.8</v>
      </c>
      <c r="I43" s="158"/>
      <c r="J43" s="14"/>
      <c r="K43" s="15" t="str">
        <f t="shared" si="3"/>
        <v/>
      </c>
      <c r="L43" s="16" t="str">
        <f t="shared" si="5"/>
        <v/>
      </c>
      <c r="M43" s="17" t="e">
        <f t="shared" si="6"/>
        <v>#VALUE!</v>
      </c>
      <c r="N43" s="146"/>
      <c r="O43" s="146"/>
    </row>
    <row r="44" spans="1:15" x14ac:dyDescent="0.2">
      <c r="A44" s="149"/>
      <c r="B44" s="149"/>
      <c r="C44" s="76">
        <v>39</v>
      </c>
      <c r="D44" s="77" t="s">
        <v>58</v>
      </c>
      <c r="E44" s="78" t="s">
        <v>19</v>
      </c>
      <c r="F44" s="12">
        <v>149</v>
      </c>
      <c r="G44" s="1">
        <v>13.29</v>
      </c>
      <c r="H44" s="13">
        <f t="shared" si="4"/>
        <v>1980.2099999999998</v>
      </c>
      <c r="I44" s="158"/>
      <c r="J44" s="14"/>
      <c r="K44" s="15" t="str">
        <f t="shared" si="3"/>
        <v/>
      </c>
      <c r="L44" s="16" t="str">
        <f t="shared" si="5"/>
        <v/>
      </c>
      <c r="M44" s="17" t="e">
        <f t="shared" si="6"/>
        <v>#VALUE!</v>
      </c>
      <c r="N44" s="146"/>
      <c r="O44" s="146"/>
    </row>
    <row r="45" spans="1:15" x14ac:dyDescent="0.2">
      <c r="A45" s="149"/>
      <c r="B45" s="149"/>
      <c r="C45" s="76">
        <v>40</v>
      </c>
      <c r="D45" s="79" t="s">
        <v>59</v>
      </c>
      <c r="E45" s="78" t="s">
        <v>19</v>
      </c>
      <c r="F45" s="12">
        <v>150</v>
      </c>
      <c r="G45" s="1">
        <v>17.45</v>
      </c>
      <c r="H45" s="13">
        <f t="shared" si="4"/>
        <v>2617.5</v>
      </c>
      <c r="I45" s="158"/>
      <c r="J45" s="14"/>
      <c r="K45" s="15" t="str">
        <f t="shared" si="3"/>
        <v/>
      </c>
      <c r="L45" s="16" t="str">
        <f t="shared" si="5"/>
        <v/>
      </c>
      <c r="M45" s="17" t="e">
        <f t="shared" si="6"/>
        <v>#VALUE!</v>
      </c>
      <c r="N45" s="146"/>
      <c r="O45" s="146"/>
    </row>
    <row r="46" spans="1:15" x14ac:dyDescent="0.2">
      <c r="A46" s="149"/>
      <c r="B46" s="149"/>
      <c r="C46" s="91">
        <v>41</v>
      </c>
      <c r="D46" s="77" t="s">
        <v>60</v>
      </c>
      <c r="E46" s="78" t="s">
        <v>19</v>
      </c>
      <c r="F46" s="12">
        <v>102</v>
      </c>
      <c r="G46" s="1">
        <v>27.3</v>
      </c>
      <c r="H46" s="13">
        <f t="shared" si="4"/>
        <v>2784.6</v>
      </c>
      <c r="I46" s="158"/>
      <c r="J46" s="14"/>
      <c r="K46" s="15" t="str">
        <f t="shared" si="3"/>
        <v/>
      </c>
      <c r="L46" s="16" t="str">
        <f t="shared" si="5"/>
        <v/>
      </c>
      <c r="M46" s="17" t="e">
        <f t="shared" si="6"/>
        <v>#VALUE!</v>
      </c>
      <c r="N46" s="146"/>
      <c r="O46" s="146"/>
    </row>
    <row r="47" spans="1:15" x14ac:dyDescent="0.2">
      <c r="A47" s="149"/>
      <c r="B47" s="149"/>
      <c r="C47" s="76">
        <v>42</v>
      </c>
      <c r="D47" s="96" t="s">
        <v>61</v>
      </c>
      <c r="E47" s="78" t="s">
        <v>19</v>
      </c>
      <c r="F47" s="12">
        <v>24</v>
      </c>
      <c r="G47" s="1">
        <v>27.3</v>
      </c>
      <c r="H47" s="13">
        <f t="shared" si="4"/>
        <v>655.20000000000005</v>
      </c>
      <c r="I47" s="158"/>
      <c r="J47" s="14"/>
      <c r="K47" s="15" t="str">
        <f t="shared" si="3"/>
        <v/>
      </c>
      <c r="L47" s="16" t="str">
        <f t="shared" si="5"/>
        <v/>
      </c>
      <c r="M47" s="17" t="e">
        <f t="shared" si="6"/>
        <v>#VALUE!</v>
      </c>
      <c r="N47" s="146"/>
      <c r="O47" s="146"/>
    </row>
    <row r="48" spans="1:15" x14ac:dyDescent="0.2">
      <c r="A48" s="149"/>
      <c r="B48" s="149"/>
      <c r="C48" s="93">
        <v>43</v>
      </c>
      <c r="D48" s="77" t="s">
        <v>62</v>
      </c>
      <c r="E48" s="78" t="s">
        <v>19</v>
      </c>
      <c r="F48" s="12">
        <v>72</v>
      </c>
      <c r="G48" s="1">
        <v>34.32</v>
      </c>
      <c r="H48" s="13">
        <f t="shared" si="4"/>
        <v>2471.04</v>
      </c>
      <c r="I48" s="158"/>
      <c r="J48" s="14"/>
      <c r="K48" s="15" t="str">
        <f t="shared" si="3"/>
        <v/>
      </c>
      <c r="L48" s="16" t="str">
        <f t="shared" si="5"/>
        <v/>
      </c>
      <c r="M48" s="17" t="e">
        <f t="shared" si="6"/>
        <v>#VALUE!</v>
      </c>
      <c r="N48" s="146"/>
      <c r="O48" s="146"/>
    </row>
    <row r="49" spans="1:15" x14ac:dyDescent="0.2">
      <c r="A49" s="149"/>
      <c r="B49" s="149"/>
      <c r="C49" s="76">
        <v>44</v>
      </c>
      <c r="D49" s="77" t="s">
        <v>63</v>
      </c>
      <c r="E49" s="78" t="s">
        <v>19</v>
      </c>
      <c r="F49" s="12">
        <v>12</v>
      </c>
      <c r="G49" s="1">
        <v>34.32</v>
      </c>
      <c r="H49" s="13">
        <f t="shared" si="4"/>
        <v>411.84000000000003</v>
      </c>
      <c r="I49" s="158"/>
      <c r="J49" s="14"/>
      <c r="K49" s="15" t="str">
        <f t="shared" si="3"/>
        <v/>
      </c>
      <c r="L49" s="16" t="str">
        <f t="shared" si="5"/>
        <v/>
      </c>
      <c r="M49" s="17" t="e">
        <f t="shared" si="6"/>
        <v>#VALUE!</v>
      </c>
      <c r="N49" s="146"/>
      <c r="O49" s="146"/>
    </row>
    <row r="50" spans="1:15" x14ac:dyDescent="0.2">
      <c r="A50" s="149"/>
      <c r="B50" s="149"/>
      <c r="C50" s="76">
        <v>45</v>
      </c>
      <c r="D50" s="77" t="s">
        <v>64</v>
      </c>
      <c r="E50" s="78" t="s">
        <v>19</v>
      </c>
      <c r="F50" s="12">
        <v>48</v>
      </c>
      <c r="G50" s="1">
        <v>42.38</v>
      </c>
      <c r="H50" s="13">
        <f t="shared" si="4"/>
        <v>2034.2400000000002</v>
      </c>
      <c r="I50" s="158"/>
      <c r="J50" s="14"/>
      <c r="K50" s="15" t="str">
        <f t="shared" si="3"/>
        <v/>
      </c>
      <c r="L50" s="16" t="str">
        <f t="shared" si="5"/>
        <v/>
      </c>
      <c r="M50" s="17" t="e">
        <f t="shared" si="6"/>
        <v>#VALUE!</v>
      </c>
      <c r="N50" s="146"/>
      <c r="O50" s="146"/>
    </row>
    <row r="51" spans="1:15" x14ac:dyDescent="0.2">
      <c r="A51" s="149"/>
      <c r="B51" s="149"/>
      <c r="C51" s="76">
        <v>46</v>
      </c>
      <c r="D51" s="77" t="s">
        <v>65</v>
      </c>
      <c r="E51" s="78" t="s">
        <v>19</v>
      </c>
      <c r="F51" s="12">
        <v>60</v>
      </c>
      <c r="G51" s="1">
        <v>53.04</v>
      </c>
      <c r="H51" s="13">
        <f t="shared" si="4"/>
        <v>3182.4</v>
      </c>
      <c r="I51" s="158"/>
      <c r="J51" s="14"/>
      <c r="K51" s="15" t="str">
        <f t="shared" si="3"/>
        <v/>
      </c>
      <c r="L51" s="16" t="str">
        <f t="shared" si="5"/>
        <v/>
      </c>
      <c r="M51" s="17" t="e">
        <f t="shared" si="6"/>
        <v>#VALUE!</v>
      </c>
      <c r="N51" s="146"/>
      <c r="O51" s="146"/>
    </row>
    <row r="52" spans="1:15" x14ac:dyDescent="0.2">
      <c r="A52" s="149"/>
      <c r="B52" s="149"/>
      <c r="C52" s="76">
        <v>47</v>
      </c>
      <c r="D52" s="77" t="s">
        <v>66</v>
      </c>
      <c r="E52" s="78" t="s">
        <v>19</v>
      </c>
      <c r="F52" s="12">
        <v>10</v>
      </c>
      <c r="G52" s="1">
        <v>53.04</v>
      </c>
      <c r="H52" s="13">
        <f t="shared" si="4"/>
        <v>530.4</v>
      </c>
      <c r="I52" s="158"/>
      <c r="J52" s="14"/>
      <c r="K52" s="15" t="str">
        <f t="shared" si="3"/>
        <v/>
      </c>
      <c r="L52" s="16" t="str">
        <f t="shared" si="5"/>
        <v/>
      </c>
      <c r="M52" s="17" t="e">
        <f t="shared" si="6"/>
        <v>#VALUE!</v>
      </c>
      <c r="N52" s="146"/>
      <c r="O52" s="146"/>
    </row>
    <row r="53" spans="1:15" x14ac:dyDescent="0.2">
      <c r="A53" s="149"/>
      <c r="B53" s="149"/>
      <c r="C53" s="91">
        <v>48</v>
      </c>
      <c r="D53" s="77" t="s">
        <v>67</v>
      </c>
      <c r="E53" s="78" t="s">
        <v>19</v>
      </c>
      <c r="F53" s="12">
        <v>10</v>
      </c>
      <c r="G53" s="1">
        <v>67.34</v>
      </c>
      <c r="H53" s="13">
        <f t="shared" si="4"/>
        <v>673.40000000000009</v>
      </c>
      <c r="I53" s="158"/>
      <c r="J53" s="14"/>
      <c r="K53" s="15" t="str">
        <f t="shared" si="3"/>
        <v/>
      </c>
      <c r="L53" s="16" t="str">
        <f t="shared" si="5"/>
        <v/>
      </c>
      <c r="M53" s="17" t="e">
        <f t="shared" si="6"/>
        <v>#VALUE!</v>
      </c>
      <c r="N53" s="146"/>
      <c r="O53" s="146"/>
    </row>
    <row r="54" spans="1:15" x14ac:dyDescent="0.2">
      <c r="A54" s="149"/>
      <c r="B54" s="149"/>
      <c r="C54" s="76">
        <v>49</v>
      </c>
      <c r="D54" s="96" t="s">
        <v>68</v>
      </c>
      <c r="E54" s="78" t="s">
        <v>19</v>
      </c>
      <c r="F54" s="12">
        <v>10</v>
      </c>
      <c r="G54" s="1">
        <v>67.34</v>
      </c>
      <c r="H54" s="13">
        <f t="shared" si="4"/>
        <v>673.40000000000009</v>
      </c>
      <c r="I54" s="158"/>
      <c r="J54" s="14"/>
      <c r="K54" s="15" t="str">
        <f t="shared" si="3"/>
        <v/>
      </c>
      <c r="L54" s="16" t="str">
        <f t="shared" si="5"/>
        <v/>
      </c>
      <c r="M54" s="17" t="e">
        <f t="shared" si="6"/>
        <v>#VALUE!</v>
      </c>
      <c r="N54" s="146"/>
      <c r="O54" s="146"/>
    </row>
    <row r="55" spans="1:15" x14ac:dyDescent="0.2">
      <c r="A55" s="149"/>
      <c r="B55" s="149"/>
      <c r="C55" s="93">
        <v>50</v>
      </c>
      <c r="D55" s="77" t="s">
        <v>69</v>
      </c>
      <c r="E55" s="78" t="s">
        <v>19</v>
      </c>
      <c r="F55" s="12">
        <v>10</v>
      </c>
      <c r="G55" s="1">
        <v>85.28</v>
      </c>
      <c r="H55" s="13">
        <f t="shared" si="4"/>
        <v>852.8</v>
      </c>
      <c r="I55" s="158"/>
      <c r="J55" s="14"/>
      <c r="K55" s="15" t="str">
        <f t="shared" si="3"/>
        <v/>
      </c>
      <c r="L55" s="16" t="str">
        <f t="shared" si="5"/>
        <v/>
      </c>
      <c r="M55" s="17" t="e">
        <f t="shared" si="6"/>
        <v>#VALUE!</v>
      </c>
      <c r="N55" s="146"/>
      <c r="O55" s="146"/>
    </row>
    <row r="56" spans="1:15" x14ac:dyDescent="0.2">
      <c r="A56" s="149"/>
      <c r="B56" s="149"/>
      <c r="C56" s="76">
        <v>51</v>
      </c>
      <c r="D56" s="77" t="s">
        <v>70</v>
      </c>
      <c r="E56" s="78" t="s">
        <v>19</v>
      </c>
      <c r="F56" s="12">
        <v>12</v>
      </c>
      <c r="G56" s="1">
        <v>0.3</v>
      </c>
      <c r="H56" s="13">
        <f t="shared" si="4"/>
        <v>3.5999999999999996</v>
      </c>
      <c r="I56" s="158"/>
      <c r="J56" s="14"/>
      <c r="K56" s="15" t="str">
        <f t="shared" si="3"/>
        <v/>
      </c>
      <c r="L56" s="16" t="str">
        <f t="shared" si="5"/>
        <v/>
      </c>
      <c r="M56" s="17" t="e">
        <f t="shared" si="6"/>
        <v>#VALUE!</v>
      </c>
      <c r="N56" s="146"/>
      <c r="O56" s="146"/>
    </row>
    <row r="57" spans="1:15" x14ac:dyDescent="0.2">
      <c r="A57" s="149"/>
      <c r="B57" s="149"/>
      <c r="C57" s="76">
        <v>52</v>
      </c>
      <c r="D57" s="77" t="s">
        <v>71</v>
      </c>
      <c r="E57" s="78" t="s">
        <v>19</v>
      </c>
      <c r="F57" s="12">
        <v>120</v>
      </c>
      <c r="G57" s="1">
        <v>1.1200000000000001</v>
      </c>
      <c r="H57" s="13">
        <f t="shared" si="4"/>
        <v>134.4</v>
      </c>
      <c r="I57" s="158"/>
      <c r="J57" s="14"/>
      <c r="K57" s="15" t="str">
        <f t="shared" si="3"/>
        <v/>
      </c>
      <c r="L57" s="16" t="str">
        <f t="shared" si="5"/>
        <v/>
      </c>
      <c r="M57" s="17" t="e">
        <f t="shared" si="6"/>
        <v>#VALUE!</v>
      </c>
      <c r="N57" s="146"/>
      <c r="O57" s="146"/>
    </row>
    <row r="58" spans="1:15" x14ac:dyDescent="0.2">
      <c r="A58" s="149"/>
      <c r="B58" s="149"/>
      <c r="C58" s="76">
        <v>53</v>
      </c>
      <c r="D58" s="77" t="s">
        <v>72</v>
      </c>
      <c r="E58" s="78" t="s">
        <v>19</v>
      </c>
      <c r="F58" s="12">
        <v>12</v>
      </c>
      <c r="G58" s="1">
        <v>1.73</v>
      </c>
      <c r="H58" s="13">
        <f t="shared" si="4"/>
        <v>20.759999999999998</v>
      </c>
      <c r="I58" s="158"/>
      <c r="J58" s="14"/>
      <c r="K58" s="15" t="str">
        <f t="shared" si="3"/>
        <v/>
      </c>
      <c r="L58" s="16" t="str">
        <f t="shared" si="5"/>
        <v/>
      </c>
      <c r="M58" s="17" t="e">
        <f t="shared" si="6"/>
        <v>#VALUE!</v>
      </c>
      <c r="N58" s="146"/>
      <c r="O58" s="146"/>
    </row>
    <row r="59" spans="1:15" x14ac:dyDescent="0.2">
      <c r="A59" s="149"/>
      <c r="B59" s="149"/>
      <c r="C59" s="76">
        <v>54</v>
      </c>
      <c r="D59" s="77" t="s">
        <v>73</v>
      </c>
      <c r="E59" s="78" t="s">
        <v>19</v>
      </c>
      <c r="F59" s="12">
        <v>130</v>
      </c>
      <c r="G59" s="1">
        <v>2.73</v>
      </c>
      <c r="H59" s="13">
        <f t="shared" si="4"/>
        <v>354.9</v>
      </c>
      <c r="I59" s="158"/>
      <c r="J59" s="14"/>
      <c r="K59" s="15" t="str">
        <f t="shared" si="3"/>
        <v/>
      </c>
      <c r="L59" s="16" t="str">
        <f t="shared" si="5"/>
        <v/>
      </c>
      <c r="M59" s="17" t="e">
        <f t="shared" si="6"/>
        <v>#VALUE!</v>
      </c>
      <c r="N59" s="146"/>
      <c r="O59" s="146"/>
    </row>
    <row r="60" spans="1:15" x14ac:dyDescent="0.2">
      <c r="A60" s="149"/>
      <c r="B60" s="149"/>
      <c r="C60" s="76">
        <v>55</v>
      </c>
      <c r="D60" s="77" t="s">
        <v>74</v>
      </c>
      <c r="E60" s="78" t="s">
        <v>19</v>
      </c>
      <c r="F60" s="12">
        <v>50</v>
      </c>
      <c r="G60" s="1">
        <v>3.82</v>
      </c>
      <c r="H60" s="13">
        <f t="shared" si="4"/>
        <v>191</v>
      </c>
      <c r="I60" s="158"/>
      <c r="J60" s="14"/>
      <c r="K60" s="15" t="str">
        <f t="shared" si="3"/>
        <v/>
      </c>
      <c r="L60" s="16" t="str">
        <f t="shared" si="5"/>
        <v/>
      </c>
      <c r="M60" s="17" t="e">
        <f t="shared" si="6"/>
        <v>#VALUE!</v>
      </c>
      <c r="N60" s="146"/>
      <c r="O60" s="146"/>
    </row>
    <row r="61" spans="1:15" x14ac:dyDescent="0.2">
      <c r="A61" s="149"/>
      <c r="B61" s="149"/>
      <c r="C61" s="91">
        <v>56</v>
      </c>
      <c r="D61" s="77" t="s">
        <v>75</v>
      </c>
      <c r="E61" s="78" t="s">
        <v>19</v>
      </c>
      <c r="F61" s="12">
        <v>150</v>
      </c>
      <c r="G61" s="1">
        <v>5.54</v>
      </c>
      <c r="H61" s="13">
        <f t="shared" si="4"/>
        <v>831</v>
      </c>
      <c r="I61" s="158"/>
      <c r="J61" s="14"/>
      <c r="K61" s="15" t="str">
        <f t="shared" si="3"/>
        <v/>
      </c>
      <c r="L61" s="16" t="str">
        <f t="shared" si="5"/>
        <v/>
      </c>
      <c r="M61" s="17" t="e">
        <f t="shared" si="6"/>
        <v>#VALUE!</v>
      </c>
      <c r="N61" s="146"/>
      <c r="O61" s="146"/>
    </row>
    <row r="62" spans="1:15" ht="15" thickBot="1" x14ac:dyDescent="0.25">
      <c r="A62" s="150"/>
      <c r="B62" s="150"/>
      <c r="C62" s="83">
        <v>57</v>
      </c>
      <c r="D62" s="97" t="s">
        <v>76</v>
      </c>
      <c r="E62" s="85" t="s">
        <v>19</v>
      </c>
      <c r="F62" s="18">
        <v>5</v>
      </c>
      <c r="G62" s="121">
        <v>5.54</v>
      </c>
      <c r="H62" s="19">
        <f t="shared" si="4"/>
        <v>27.7</v>
      </c>
      <c r="I62" s="159"/>
      <c r="J62" s="20"/>
      <c r="K62" s="21" t="str">
        <f t="shared" si="3"/>
        <v/>
      </c>
      <c r="L62" s="22" t="str">
        <f t="shared" si="5"/>
        <v/>
      </c>
      <c r="M62" s="23" t="e">
        <f t="shared" si="6"/>
        <v>#VALUE!</v>
      </c>
      <c r="N62" s="147"/>
      <c r="O62" s="147"/>
    </row>
    <row r="63" spans="1:15" ht="15" customHeight="1" x14ac:dyDescent="0.2">
      <c r="A63" s="148" t="s">
        <v>77</v>
      </c>
      <c r="B63" s="148">
        <v>6</v>
      </c>
      <c r="C63" s="73">
        <v>58</v>
      </c>
      <c r="D63" s="87" t="s">
        <v>78</v>
      </c>
      <c r="E63" s="75" t="s">
        <v>19</v>
      </c>
      <c r="F63" s="6">
        <v>6</v>
      </c>
      <c r="G63" s="123">
        <v>19.93</v>
      </c>
      <c r="H63" s="7">
        <f t="shared" si="4"/>
        <v>119.58</v>
      </c>
      <c r="I63" s="154">
        <f>SUM(H63:H68)</f>
        <v>509.77</v>
      </c>
      <c r="J63" s="8"/>
      <c r="K63" s="9" t="str">
        <f t="shared" si="3"/>
        <v/>
      </c>
      <c r="L63" s="10" t="str">
        <f t="shared" si="5"/>
        <v/>
      </c>
      <c r="M63" s="11" t="e">
        <f t="shared" si="6"/>
        <v>#VALUE!</v>
      </c>
      <c r="N63" s="145" t="e">
        <f>SUM(M63:M68)</f>
        <v>#VALUE!</v>
      </c>
      <c r="O63" s="145" t="e">
        <f>(I63-N63)/I63</f>
        <v>#VALUE!</v>
      </c>
    </row>
    <row r="64" spans="1:15" x14ac:dyDescent="0.2">
      <c r="A64" s="149"/>
      <c r="B64" s="149"/>
      <c r="C64" s="76">
        <v>59</v>
      </c>
      <c r="D64" s="77" t="s">
        <v>79</v>
      </c>
      <c r="E64" s="78" t="s">
        <v>19</v>
      </c>
      <c r="F64" s="12">
        <v>6</v>
      </c>
      <c r="G64" s="1">
        <v>24.68</v>
      </c>
      <c r="H64" s="13">
        <f t="shared" si="4"/>
        <v>148.07999999999998</v>
      </c>
      <c r="I64" s="143"/>
      <c r="J64" s="14"/>
      <c r="K64" s="15" t="str">
        <f t="shared" si="3"/>
        <v/>
      </c>
      <c r="L64" s="16" t="str">
        <f t="shared" si="5"/>
        <v/>
      </c>
      <c r="M64" s="17" t="e">
        <f t="shared" si="6"/>
        <v>#VALUE!</v>
      </c>
      <c r="N64" s="146"/>
      <c r="O64" s="146"/>
    </row>
    <row r="65" spans="1:15" x14ac:dyDescent="0.2">
      <c r="A65" s="149"/>
      <c r="B65" s="149"/>
      <c r="C65" s="76">
        <v>60</v>
      </c>
      <c r="D65" s="77" t="s">
        <v>80</v>
      </c>
      <c r="E65" s="78" t="s">
        <v>19</v>
      </c>
      <c r="F65" s="12">
        <v>6</v>
      </c>
      <c r="G65" s="1">
        <v>30.79</v>
      </c>
      <c r="H65" s="13">
        <f t="shared" si="4"/>
        <v>184.74</v>
      </c>
      <c r="I65" s="143"/>
      <c r="J65" s="14"/>
      <c r="K65" s="15" t="str">
        <f t="shared" si="3"/>
        <v/>
      </c>
      <c r="L65" s="16" t="str">
        <f t="shared" si="5"/>
        <v/>
      </c>
      <c r="M65" s="17" t="e">
        <f t="shared" si="6"/>
        <v>#VALUE!</v>
      </c>
      <c r="N65" s="146"/>
      <c r="O65" s="146"/>
    </row>
    <row r="66" spans="1:15" x14ac:dyDescent="0.2">
      <c r="A66" s="149"/>
      <c r="B66" s="149"/>
      <c r="C66" s="76">
        <v>61</v>
      </c>
      <c r="D66" s="77" t="s">
        <v>81</v>
      </c>
      <c r="E66" s="78" t="s">
        <v>19</v>
      </c>
      <c r="F66" s="12">
        <v>6</v>
      </c>
      <c r="G66" s="1">
        <v>2.0299999999999998</v>
      </c>
      <c r="H66" s="13">
        <f t="shared" si="4"/>
        <v>12.18</v>
      </c>
      <c r="I66" s="143"/>
      <c r="J66" s="14"/>
      <c r="K66" s="15" t="str">
        <f t="shared" si="3"/>
        <v/>
      </c>
      <c r="L66" s="16" t="str">
        <f t="shared" si="5"/>
        <v/>
      </c>
      <c r="M66" s="17" t="e">
        <f t="shared" si="6"/>
        <v>#VALUE!</v>
      </c>
      <c r="N66" s="146"/>
      <c r="O66" s="146"/>
    </row>
    <row r="67" spans="1:15" x14ac:dyDescent="0.2">
      <c r="A67" s="149"/>
      <c r="B67" s="149"/>
      <c r="C67" s="76">
        <v>62</v>
      </c>
      <c r="D67" s="77" t="s">
        <v>82</v>
      </c>
      <c r="E67" s="78" t="s">
        <v>19</v>
      </c>
      <c r="F67" s="12">
        <v>7</v>
      </c>
      <c r="G67" s="1">
        <v>2.89</v>
      </c>
      <c r="H67" s="13">
        <f t="shared" si="4"/>
        <v>20.23</v>
      </c>
      <c r="I67" s="143"/>
      <c r="J67" s="14"/>
      <c r="K67" s="15" t="str">
        <f t="shared" si="3"/>
        <v/>
      </c>
      <c r="L67" s="16" t="str">
        <f t="shared" si="5"/>
        <v/>
      </c>
      <c r="M67" s="17" t="e">
        <f t="shared" si="6"/>
        <v>#VALUE!</v>
      </c>
      <c r="N67" s="146"/>
      <c r="O67" s="146"/>
    </row>
    <row r="68" spans="1:15" ht="15" thickBot="1" x14ac:dyDescent="0.25">
      <c r="A68" s="150"/>
      <c r="B68" s="150"/>
      <c r="C68" s="83">
        <v>63</v>
      </c>
      <c r="D68" s="90" t="s">
        <v>83</v>
      </c>
      <c r="E68" s="85" t="s">
        <v>19</v>
      </c>
      <c r="F68" s="18">
        <v>6</v>
      </c>
      <c r="G68" s="124">
        <v>4.16</v>
      </c>
      <c r="H68" s="19">
        <f t="shared" si="4"/>
        <v>24.96</v>
      </c>
      <c r="I68" s="144"/>
      <c r="J68" s="20"/>
      <c r="K68" s="21" t="str">
        <f t="shared" si="3"/>
        <v/>
      </c>
      <c r="L68" s="22" t="str">
        <f t="shared" si="5"/>
        <v/>
      </c>
      <c r="M68" s="23" t="e">
        <f t="shared" si="6"/>
        <v>#VALUE!</v>
      </c>
      <c r="N68" s="147"/>
      <c r="O68" s="147"/>
    </row>
    <row r="69" spans="1:15" ht="15" customHeight="1" x14ac:dyDescent="0.2">
      <c r="A69" s="148" t="s">
        <v>84</v>
      </c>
      <c r="B69" s="148">
        <v>7</v>
      </c>
      <c r="C69" s="73">
        <v>64</v>
      </c>
      <c r="D69" s="87" t="s">
        <v>85</v>
      </c>
      <c r="E69" s="75" t="s">
        <v>19</v>
      </c>
      <c r="F69" s="6">
        <v>6</v>
      </c>
      <c r="G69" s="123">
        <v>9.58</v>
      </c>
      <c r="H69" s="7">
        <f t="shared" si="4"/>
        <v>57.480000000000004</v>
      </c>
      <c r="I69" s="145">
        <f>SUM(H69:H73)</f>
        <v>874.56</v>
      </c>
      <c r="J69" s="8"/>
      <c r="K69" s="9" t="str">
        <f t="shared" si="3"/>
        <v/>
      </c>
      <c r="L69" s="10" t="str">
        <f t="shared" si="5"/>
        <v/>
      </c>
      <c r="M69" s="11" t="e">
        <f t="shared" si="6"/>
        <v>#VALUE!</v>
      </c>
      <c r="N69" s="145" t="e">
        <f>SUM(M69:M73)</f>
        <v>#VALUE!</v>
      </c>
      <c r="O69" s="145" t="e">
        <f>(I69-N69)/I69</f>
        <v>#VALUE!</v>
      </c>
    </row>
    <row r="70" spans="1:15" x14ac:dyDescent="0.2">
      <c r="A70" s="149"/>
      <c r="B70" s="149"/>
      <c r="C70" s="76">
        <v>65</v>
      </c>
      <c r="D70" s="77" t="s">
        <v>86</v>
      </c>
      <c r="E70" s="78" t="s">
        <v>19</v>
      </c>
      <c r="F70" s="12">
        <v>6</v>
      </c>
      <c r="G70" s="1">
        <v>12.56</v>
      </c>
      <c r="H70" s="13">
        <f t="shared" ref="H70:H101" si="7">F70*G70</f>
        <v>75.36</v>
      </c>
      <c r="I70" s="158"/>
      <c r="J70" s="14"/>
      <c r="K70" s="15" t="str">
        <f t="shared" si="3"/>
        <v/>
      </c>
      <c r="L70" s="16" t="str">
        <f t="shared" ref="L70:L101" si="8">IF(ISBLANK(J70),"",G70-K70*G70)</f>
        <v/>
      </c>
      <c r="M70" s="17" t="e">
        <f t="shared" ref="M70:M101" si="9">F70*L70</f>
        <v>#VALUE!</v>
      </c>
      <c r="N70" s="146"/>
      <c r="O70" s="146"/>
    </row>
    <row r="71" spans="1:15" x14ac:dyDescent="0.2">
      <c r="A71" s="149"/>
      <c r="B71" s="149"/>
      <c r="C71" s="76">
        <v>66</v>
      </c>
      <c r="D71" s="77" t="s">
        <v>87</v>
      </c>
      <c r="E71" s="78" t="s">
        <v>19</v>
      </c>
      <c r="F71" s="12">
        <v>6</v>
      </c>
      <c r="G71" s="1">
        <v>24.7</v>
      </c>
      <c r="H71" s="13">
        <f t="shared" si="7"/>
        <v>148.19999999999999</v>
      </c>
      <c r="I71" s="158"/>
      <c r="J71" s="14"/>
      <c r="K71" s="15" t="str">
        <f t="shared" ref="K71:K112" si="10">IF(ISBLANK(J71),"",IF(AND(J71&gt;=0%,J71&lt;=70%),ROUND(J71,4),"ΜΗ ΑΠΟΔΕΚΤΟ"))</f>
        <v/>
      </c>
      <c r="L71" s="16" t="str">
        <f t="shared" si="8"/>
        <v/>
      </c>
      <c r="M71" s="17" t="e">
        <f t="shared" si="9"/>
        <v>#VALUE!</v>
      </c>
      <c r="N71" s="146"/>
      <c r="O71" s="146"/>
    </row>
    <row r="72" spans="1:15" x14ac:dyDescent="0.2">
      <c r="A72" s="149"/>
      <c r="B72" s="149"/>
      <c r="C72" s="76">
        <v>67</v>
      </c>
      <c r="D72" s="77" t="s">
        <v>88</v>
      </c>
      <c r="E72" s="78" t="s">
        <v>19</v>
      </c>
      <c r="F72" s="12">
        <v>6</v>
      </c>
      <c r="G72" s="1">
        <v>38.090000000000003</v>
      </c>
      <c r="H72" s="13">
        <f t="shared" si="7"/>
        <v>228.54000000000002</v>
      </c>
      <c r="I72" s="158"/>
      <c r="J72" s="14"/>
      <c r="K72" s="15" t="str">
        <f t="shared" si="10"/>
        <v/>
      </c>
      <c r="L72" s="16" t="str">
        <f t="shared" si="8"/>
        <v/>
      </c>
      <c r="M72" s="17" t="e">
        <f t="shared" si="9"/>
        <v>#VALUE!</v>
      </c>
      <c r="N72" s="146"/>
      <c r="O72" s="146"/>
    </row>
    <row r="73" spans="1:15" ht="15" thickBot="1" x14ac:dyDescent="0.25">
      <c r="A73" s="150"/>
      <c r="B73" s="150"/>
      <c r="C73" s="83">
        <v>68</v>
      </c>
      <c r="D73" s="90" t="s">
        <v>89</v>
      </c>
      <c r="E73" s="85" t="s">
        <v>19</v>
      </c>
      <c r="F73" s="18">
        <v>6</v>
      </c>
      <c r="G73" s="124">
        <v>60.83</v>
      </c>
      <c r="H73" s="19">
        <f t="shared" si="7"/>
        <v>364.98</v>
      </c>
      <c r="I73" s="159"/>
      <c r="J73" s="20"/>
      <c r="K73" s="21" t="str">
        <f t="shared" si="10"/>
        <v/>
      </c>
      <c r="L73" s="22" t="str">
        <f t="shared" si="8"/>
        <v/>
      </c>
      <c r="M73" s="23" t="e">
        <f t="shared" si="9"/>
        <v>#VALUE!</v>
      </c>
      <c r="N73" s="147"/>
      <c r="O73" s="147"/>
    </row>
    <row r="74" spans="1:15" ht="15" customHeight="1" x14ac:dyDescent="0.2">
      <c r="A74" s="148" t="s">
        <v>90</v>
      </c>
      <c r="B74" s="148">
        <v>8</v>
      </c>
      <c r="C74" s="73">
        <v>69</v>
      </c>
      <c r="D74" s="87" t="s">
        <v>91</v>
      </c>
      <c r="E74" s="75" t="s">
        <v>19</v>
      </c>
      <c r="F74" s="6">
        <v>24</v>
      </c>
      <c r="G74" s="122">
        <v>7.32</v>
      </c>
      <c r="H74" s="7">
        <f t="shared" si="7"/>
        <v>175.68</v>
      </c>
      <c r="I74" s="154">
        <f>SUM(H74:H83)</f>
        <v>3274.8599999999997</v>
      </c>
      <c r="J74" s="8"/>
      <c r="K74" s="9" t="str">
        <f t="shared" si="10"/>
        <v/>
      </c>
      <c r="L74" s="10" t="str">
        <f t="shared" si="8"/>
        <v/>
      </c>
      <c r="M74" s="11" t="e">
        <f t="shared" si="9"/>
        <v>#VALUE!</v>
      </c>
      <c r="N74" s="145" t="e">
        <f>SUM(M74:M83)</f>
        <v>#VALUE!</v>
      </c>
      <c r="O74" s="145" t="e">
        <f>(I74-N74)/I74</f>
        <v>#VALUE!</v>
      </c>
    </row>
    <row r="75" spans="1:15" ht="15" thickBot="1" x14ac:dyDescent="0.25">
      <c r="A75" s="149"/>
      <c r="B75" s="149"/>
      <c r="C75" s="83">
        <v>70</v>
      </c>
      <c r="D75" s="79" t="s">
        <v>92</v>
      </c>
      <c r="E75" s="78" t="s">
        <v>19</v>
      </c>
      <c r="F75" s="12">
        <v>6</v>
      </c>
      <c r="G75" s="1">
        <v>9.32</v>
      </c>
      <c r="H75" s="13">
        <f t="shared" si="7"/>
        <v>55.92</v>
      </c>
      <c r="I75" s="143"/>
      <c r="J75" s="14"/>
      <c r="K75" s="15" t="str">
        <f t="shared" si="10"/>
        <v/>
      </c>
      <c r="L75" s="16" t="str">
        <f t="shared" si="8"/>
        <v/>
      </c>
      <c r="M75" s="17" t="e">
        <f t="shared" si="9"/>
        <v>#VALUE!</v>
      </c>
      <c r="N75" s="160"/>
      <c r="O75" s="160"/>
    </row>
    <row r="76" spans="1:15" x14ac:dyDescent="0.2">
      <c r="A76" s="149"/>
      <c r="B76" s="149"/>
      <c r="C76" s="73">
        <v>71</v>
      </c>
      <c r="D76" s="77" t="s">
        <v>93</v>
      </c>
      <c r="E76" s="78" t="s">
        <v>19</v>
      </c>
      <c r="F76" s="12">
        <v>18</v>
      </c>
      <c r="G76" s="1">
        <v>11.69</v>
      </c>
      <c r="H76" s="13">
        <f t="shared" si="7"/>
        <v>210.42</v>
      </c>
      <c r="I76" s="143"/>
      <c r="J76" s="14"/>
      <c r="K76" s="15" t="str">
        <f t="shared" si="10"/>
        <v/>
      </c>
      <c r="L76" s="16" t="str">
        <f t="shared" si="8"/>
        <v/>
      </c>
      <c r="M76" s="17" t="e">
        <f t="shared" si="9"/>
        <v>#VALUE!</v>
      </c>
      <c r="N76" s="160"/>
      <c r="O76" s="160"/>
    </row>
    <row r="77" spans="1:15" x14ac:dyDescent="0.2">
      <c r="A77" s="149"/>
      <c r="B77" s="149"/>
      <c r="C77" s="76">
        <v>72</v>
      </c>
      <c r="D77" s="77" t="s">
        <v>94</v>
      </c>
      <c r="E77" s="78" t="s">
        <v>19</v>
      </c>
      <c r="F77" s="12">
        <v>18</v>
      </c>
      <c r="G77" s="1">
        <v>15.27</v>
      </c>
      <c r="H77" s="13">
        <f t="shared" si="7"/>
        <v>274.86</v>
      </c>
      <c r="I77" s="143"/>
      <c r="J77" s="14"/>
      <c r="K77" s="15" t="str">
        <f t="shared" si="10"/>
        <v/>
      </c>
      <c r="L77" s="16" t="str">
        <f t="shared" si="8"/>
        <v/>
      </c>
      <c r="M77" s="17" t="e">
        <f t="shared" si="9"/>
        <v>#VALUE!</v>
      </c>
      <c r="N77" s="160"/>
      <c r="O77" s="160"/>
    </row>
    <row r="78" spans="1:15" x14ac:dyDescent="0.2">
      <c r="A78" s="149"/>
      <c r="B78" s="149"/>
      <c r="C78" s="76">
        <v>73</v>
      </c>
      <c r="D78" s="77" t="s">
        <v>95</v>
      </c>
      <c r="E78" s="78" t="s">
        <v>19</v>
      </c>
      <c r="F78" s="12">
        <v>18</v>
      </c>
      <c r="G78" s="1">
        <v>23.86</v>
      </c>
      <c r="H78" s="13">
        <f t="shared" si="7"/>
        <v>429.48</v>
      </c>
      <c r="I78" s="143"/>
      <c r="J78" s="14"/>
      <c r="K78" s="15" t="str">
        <f t="shared" si="10"/>
        <v/>
      </c>
      <c r="L78" s="16" t="str">
        <f t="shared" si="8"/>
        <v/>
      </c>
      <c r="M78" s="17" t="e">
        <f t="shared" si="9"/>
        <v>#VALUE!</v>
      </c>
      <c r="N78" s="160"/>
      <c r="O78" s="160"/>
    </row>
    <row r="79" spans="1:15" x14ac:dyDescent="0.2">
      <c r="A79" s="149"/>
      <c r="B79" s="149"/>
      <c r="C79" s="76">
        <v>74</v>
      </c>
      <c r="D79" s="77" t="s">
        <v>96</v>
      </c>
      <c r="E79" s="78" t="s">
        <v>19</v>
      </c>
      <c r="F79" s="12">
        <v>18</v>
      </c>
      <c r="G79" s="1">
        <v>30.21</v>
      </c>
      <c r="H79" s="13">
        <f t="shared" si="7"/>
        <v>543.78</v>
      </c>
      <c r="I79" s="143"/>
      <c r="J79" s="14"/>
      <c r="K79" s="15" t="str">
        <f t="shared" si="10"/>
        <v/>
      </c>
      <c r="L79" s="16" t="str">
        <f t="shared" si="8"/>
        <v/>
      </c>
      <c r="M79" s="17" t="e">
        <f t="shared" si="9"/>
        <v>#VALUE!</v>
      </c>
      <c r="N79" s="160"/>
      <c r="O79" s="160"/>
    </row>
    <row r="80" spans="1:15" x14ac:dyDescent="0.2">
      <c r="A80" s="149"/>
      <c r="B80" s="149"/>
      <c r="C80" s="76">
        <v>75</v>
      </c>
      <c r="D80" s="79" t="s">
        <v>97</v>
      </c>
      <c r="E80" s="78" t="s">
        <v>19</v>
      </c>
      <c r="F80" s="12">
        <v>6</v>
      </c>
      <c r="G80" s="1">
        <v>37.06</v>
      </c>
      <c r="H80" s="13">
        <f t="shared" si="7"/>
        <v>222.36</v>
      </c>
      <c r="I80" s="143"/>
      <c r="J80" s="14"/>
      <c r="K80" s="15" t="str">
        <f t="shared" si="10"/>
        <v/>
      </c>
      <c r="L80" s="16" t="str">
        <f t="shared" si="8"/>
        <v/>
      </c>
      <c r="M80" s="17" t="e">
        <f t="shared" si="9"/>
        <v>#VALUE!</v>
      </c>
      <c r="N80" s="160"/>
      <c r="O80" s="160"/>
    </row>
    <row r="81" spans="1:15" x14ac:dyDescent="0.2">
      <c r="A81" s="149"/>
      <c r="B81" s="149"/>
      <c r="C81" s="76">
        <v>76</v>
      </c>
      <c r="D81" s="79" t="s">
        <v>98</v>
      </c>
      <c r="E81" s="78" t="s">
        <v>19</v>
      </c>
      <c r="F81" s="12">
        <v>18</v>
      </c>
      <c r="G81" s="1">
        <v>46.61</v>
      </c>
      <c r="H81" s="13">
        <f t="shared" si="7"/>
        <v>838.98</v>
      </c>
      <c r="I81" s="143"/>
      <c r="J81" s="14"/>
      <c r="K81" s="15" t="str">
        <f t="shared" si="10"/>
        <v/>
      </c>
      <c r="L81" s="16" t="str">
        <f t="shared" si="8"/>
        <v/>
      </c>
      <c r="M81" s="17" t="e">
        <f t="shared" si="9"/>
        <v>#VALUE!</v>
      </c>
      <c r="N81" s="160"/>
      <c r="O81" s="160"/>
    </row>
    <row r="82" spans="1:15" ht="15" thickBot="1" x14ac:dyDescent="0.25">
      <c r="A82" s="149"/>
      <c r="B82" s="149"/>
      <c r="C82" s="83">
        <v>77</v>
      </c>
      <c r="D82" s="77" t="s">
        <v>99</v>
      </c>
      <c r="E82" s="78" t="s">
        <v>19</v>
      </c>
      <c r="F82" s="12">
        <v>6</v>
      </c>
      <c r="G82" s="1">
        <v>74.87</v>
      </c>
      <c r="H82" s="13">
        <f t="shared" si="7"/>
        <v>449.22</v>
      </c>
      <c r="I82" s="143"/>
      <c r="J82" s="14"/>
      <c r="K82" s="15" t="str">
        <f t="shared" si="10"/>
        <v/>
      </c>
      <c r="L82" s="16" t="str">
        <f t="shared" si="8"/>
        <v/>
      </c>
      <c r="M82" s="17" t="e">
        <f t="shared" si="9"/>
        <v>#VALUE!</v>
      </c>
      <c r="N82" s="160"/>
      <c r="O82" s="160"/>
    </row>
    <row r="83" spans="1:15" ht="15" thickBot="1" x14ac:dyDescent="0.25">
      <c r="A83" s="150"/>
      <c r="B83" s="150"/>
      <c r="C83" s="94">
        <v>78</v>
      </c>
      <c r="D83" s="95" t="s">
        <v>100</v>
      </c>
      <c r="E83" s="85" t="s">
        <v>19</v>
      </c>
      <c r="F83" s="18">
        <v>12</v>
      </c>
      <c r="G83" s="121">
        <v>6.18</v>
      </c>
      <c r="H83" s="19">
        <f t="shared" si="7"/>
        <v>74.16</v>
      </c>
      <c r="I83" s="144"/>
      <c r="J83" s="20"/>
      <c r="K83" s="21" t="str">
        <f t="shared" si="10"/>
        <v/>
      </c>
      <c r="L83" s="25" t="str">
        <f t="shared" si="8"/>
        <v/>
      </c>
      <c r="M83" s="23" t="e">
        <f t="shared" si="9"/>
        <v>#VALUE!</v>
      </c>
      <c r="N83" s="161"/>
      <c r="O83" s="161"/>
    </row>
    <row r="84" spans="1:15" ht="15" customHeight="1" x14ac:dyDescent="0.2">
      <c r="A84" s="148" t="s">
        <v>101</v>
      </c>
      <c r="B84" s="148">
        <v>9</v>
      </c>
      <c r="C84" s="73">
        <v>79</v>
      </c>
      <c r="D84" s="87" t="s">
        <v>102</v>
      </c>
      <c r="E84" s="75" t="s">
        <v>19</v>
      </c>
      <c r="F84" s="6">
        <v>10</v>
      </c>
      <c r="G84" s="123">
        <v>2.4</v>
      </c>
      <c r="H84" s="7">
        <f t="shared" si="7"/>
        <v>24</v>
      </c>
      <c r="I84" s="154">
        <f>SUM(H84:H89)</f>
        <v>570</v>
      </c>
      <c r="J84" s="8"/>
      <c r="K84" s="26" t="str">
        <f t="shared" si="10"/>
        <v/>
      </c>
      <c r="L84" s="27" t="str">
        <f t="shared" si="8"/>
        <v/>
      </c>
      <c r="M84" s="11" t="e">
        <f t="shared" si="9"/>
        <v>#VALUE!</v>
      </c>
      <c r="N84" s="145" t="e">
        <f>SUM(M84:M89)</f>
        <v>#VALUE!</v>
      </c>
      <c r="O84" s="145" t="e">
        <f>(I84-N84)/I84</f>
        <v>#VALUE!</v>
      </c>
    </row>
    <row r="85" spans="1:15" x14ac:dyDescent="0.2">
      <c r="A85" s="149"/>
      <c r="B85" s="149"/>
      <c r="C85" s="76">
        <v>80</v>
      </c>
      <c r="D85" s="79" t="s">
        <v>103</v>
      </c>
      <c r="E85" s="78" t="s">
        <v>19</v>
      </c>
      <c r="F85" s="12">
        <v>30</v>
      </c>
      <c r="G85" s="1">
        <v>5.5</v>
      </c>
      <c r="H85" s="13">
        <f t="shared" si="7"/>
        <v>165</v>
      </c>
      <c r="I85" s="143"/>
      <c r="J85" s="14"/>
      <c r="K85" s="15" t="str">
        <f t="shared" si="10"/>
        <v/>
      </c>
      <c r="L85" s="28" t="str">
        <f t="shared" si="8"/>
        <v/>
      </c>
      <c r="M85" s="29" t="e">
        <f t="shared" si="9"/>
        <v>#VALUE!</v>
      </c>
      <c r="N85" s="146"/>
      <c r="O85" s="146"/>
    </row>
    <row r="86" spans="1:15" x14ac:dyDescent="0.2">
      <c r="A86" s="149"/>
      <c r="B86" s="149"/>
      <c r="C86" s="76">
        <v>81</v>
      </c>
      <c r="D86" s="79" t="s">
        <v>104</v>
      </c>
      <c r="E86" s="78" t="s">
        <v>19</v>
      </c>
      <c r="F86" s="12">
        <v>10</v>
      </c>
      <c r="G86" s="1">
        <v>4.5</v>
      </c>
      <c r="H86" s="13">
        <f t="shared" si="7"/>
        <v>45</v>
      </c>
      <c r="I86" s="143"/>
      <c r="J86" s="14"/>
      <c r="K86" s="15" t="str">
        <f t="shared" si="10"/>
        <v/>
      </c>
      <c r="L86" s="16" t="str">
        <f t="shared" si="8"/>
        <v/>
      </c>
      <c r="M86" s="17" t="e">
        <f t="shared" si="9"/>
        <v>#VALUE!</v>
      </c>
      <c r="N86" s="146"/>
      <c r="O86" s="146"/>
    </row>
    <row r="87" spans="1:15" x14ac:dyDescent="0.2">
      <c r="A87" s="149"/>
      <c r="B87" s="149"/>
      <c r="C87" s="76">
        <v>82</v>
      </c>
      <c r="D87" s="77" t="s">
        <v>105</v>
      </c>
      <c r="E87" s="78" t="s">
        <v>19</v>
      </c>
      <c r="F87" s="12">
        <v>10</v>
      </c>
      <c r="G87" s="1">
        <v>6.6</v>
      </c>
      <c r="H87" s="13">
        <f t="shared" si="7"/>
        <v>66</v>
      </c>
      <c r="I87" s="143"/>
      <c r="J87" s="14"/>
      <c r="K87" s="15" t="str">
        <f t="shared" si="10"/>
        <v/>
      </c>
      <c r="L87" s="16" t="str">
        <f t="shared" si="8"/>
        <v/>
      </c>
      <c r="M87" s="17" t="e">
        <f t="shared" si="9"/>
        <v>#VALUE!</v>
      </c>
      <c r="N87" s="146"/>
      <c r="O87" s="146"/>
    </row>
    <row r="88" spans="1:15" x14ac:dyDescent="0.2">
      <c r="A88" s="149"/>
      <c r="B88" s="149"/>
      <c r="C88" s="76">
        <v>83</v>
      </c>
      <c r="D88" s="77" t="s">
        <v>106</v>
      </c>
      <c r="E88" s="78" t="s">
        <v>19</v>
      </c>
      <c r="F88" s="12">
        <v>20</v>
      </c>
      <c r="G88" s="1">
        <v>12</v>
      </c>
      <c r="H88" s="13">
        <f t="shared" si="7"/>
        <v>240</v>
      </c>
      <c r="I88" s="143"/>
      <c r="J88" s="14"/>
      <c r="K88" s="15" t="str">
        <f t="shared" si="10"/>
        <v/>
      </c>
      <c r="L88" s="16" t="str">
        <f t="shared" si="8"/>
        <v/>
      </c>
      <c r="M88" s="17" t="e">
        <f t="shared" si="9"/>
        <v>#VALUE!</v>
      </c>
      <c r="N88" s="146"/>
      <c r="O88" s="146"/>
    </row>
    <row r="89" spans="1:15" ht="15" thickBot="1" x14ac:dyDescent="0.25">
      <c r="A89" s="150"/>
      <c r="B89" s="150"/>
      <c r="C89" s="83">
        <v>84</v>
      </c>
      <c r="D89" s="95" t="s">
        <v>107</v>
      </c>
      <c r="E89" s="85" t="s">
        <v>19</v>
      </c>
      <c r="F89" s="18">
        <v>10</v>
      </c>
      <c r="G89" s="124">
        <v>3</v>
      </c>
      <c r="H89" s="19">
        <f t="shared" si="7"/>
        <v>30</v>
      </c>
      <c r="I89" s="144"/>
      <c r="J89" s="20"/>
      <c r="K89" s="21" t="str">
        <f t="shared" si="10"/>
        <v/>
      </c>
      <c r="L89" s="22" t="str">
        <f t="shared" si="8"/>
        <v/>
      </c>
      <c r="M89" s="23" t="e">
        <f t="shared" si="9"/>
        <v>#VALUE!</v>
      </c>
      <c r="N89" s="147"/>
      <c r="O89" s="147"/>
    </row>
    <row r="90" spans="1:15" ht="15" customHeight="1" x14ac:dyDescent="0.2">
      <c r="A90" s="148" t="s">
        <v>145</v>
      </c>
      <c r="B90" s="148">
        <v>10</v>
      </c>
      <c r="C90" s="73">
        <v>85</v>
      </c>
      <c r="D90" s="87" t="s">
        <v>108</v>
      </c>
      <c r="E90" s="75" t="s">
        <v>19</v>
      </c>
      <c r="F90" s="6">
        <v>100</v>
      </c>
      <c r="G90" s="122">
        <v>0.5</v>
      </c>
      <c r="H90" s="7">
        <f t="shared" si="7"/>
        <v>50</v>
      </c>
      <c r="I90" s="145">
        <f>SUM(H90:H97)</f>
        <v>414.64</v>
      </c>
      <c r="J90" s="8"/>
      <c r="K90" s="9" t="str">
        <f t="shared" si="10"/>
        <v/>
      </c>
      <c r="L90" s="10" t="str">
        <f t="shared" si="8"/>
        <v/>
      </c>
      <c r="M90" s="11" t="e">
        <f t="shared" si="9"/>
        <v>#VALUE!</v>
      </c>
      <c r="N90" s="146" t="e">
        <f>SUM(M90:M97)</f>
        <v>#VALUE!</v>
      </c>
      <c r="O90" s="146" t="e">
        <f>(I90-N90)/I90</f>
        <v>#VALUE!</v>
      </c>
    </row>
    <row r="91" spans="1:15" x14ac:dyDescent="0.2">
      <c r="A91" s="149"/>
      <c r="B91" s="149"/>
      <c r="C91" s="76">
        <v>86</v>
      </c>
      <c r="D91" s="77" t="s">
        <v>109</v>
      </c>
      <c r="E91" s="78" t="s">
        <v>19</v>
      </c>
      <c r="F91" s="12">
        <v>100</v>
      </c>
      <c r="G91" s="1">
        <v>0.57999999999999996</v>
      </c>
      <c r="H91" s="13">
        <f t="shared" si="7"/>
        <v>57.999999999999993</v>
      </c>
      <c r="I91" s="158"/>
      <c r="J91" s="14"/>
      <c r="K91" s="15" t="str">
        <f t="shared" si="10"/>
        <v/>
      </c>
      <c r="L91" s="16" t="str">
        <f t="shared" si="8"/>
        <v/>
      </c>
      <c r="M91" s="17" t="e">
        <f t="shared" si="9"/>
        <v>#VALUE!</v>
      </c>
      <c r="N91" s="146"/>
      <c r="O91" s="146"/>
    </row>
    <row r="92" spans="1:15" x14ac:dyDescent="0.2">
      <c r="A92" s="149"/>
      <c r="B92" s="149"/>
      <c r="C92" s="76">
        <v>87</v>
      </c>
      <c r="D92" s="77" t="s">
        <v>110</v>
      </c>
      <c r="E92" s="78" t="s">
        <v>19</v>
      </c>
      <c r="F92" s="12">
        <v>100</v>
      </c>
      <c r="G92" s="1">
        <v>0.64</v>
      </c>
      <c r="H92" s="13">
        <f t="shared" si="7"/>
        <v>64</v>
      </c>
      <c r="I92" s="158"/>
      <c r="J92" s="14"/>
      <c r="K92" s="15" t="str">
        <f t="shared" si="10"/>
        <v/>
      </c>
      <c r="L92" s="16" t="str">
        <f t="shared" si="8"/>
        <v/>
      </c>
      <c r="M92" s="17" t="e">
        <f t="shared" si="9"/>
        <v>#VALUE!</v>
      </c>
      <c r="N92" s="146"/>
      <c r="O92" s="146"/>
    </row>
    <row r="93" spans="1:15" x14ac:dyDescent="0.2">
      <c r="A93" s="149"/>
      <c r="B93" s="149"/>
      <c r="C93" s="76">
        <v>88</v>
      </c>
      <c r="D93" s="77" t="s">
        <v>111</v>
      </c>
      <c r="E93" s="78" t="s">
        <v>19</v>
      </c>
      <c r="F93" s="12">
        <v>50</v>
      </c>
      <c r="G93" s="1">
        <v>0.3</v>
      </c>
      <c r="H93" s="13">
        <f t="shared" si="7"/>
        <v>15</v>
      </c>
      <c r="I93" s="158"/>
      <c r="J93" s="14"/>
      <c r="K93" s="15" t="str">
        <f t="shared" si="10"/>
        <v/>
      </c>
      <c r="L93" s="16" t="str">
        <f t="shared" si="8"/>
        <v/>
      </c>
      <c r="M93" s="17" t="e">
        <f t="shared" si="9"/>
        <v>#VALUE!</v>
      </c>
      <c r="N93" s="146"/>
      <c r="O93" s="146"/>
    </row>
    <row r="94" spans="1:15" x14ac:dyDescent="0.2">
      <c r="A94" s="149"/>
      <c r="B94" s="149"/>
      <c r="C94" s="76">
        <v>89</v>
      </c>
      <c r="D94" s="77" t="s">
        <v>112</v>
      </c>
      <c r="E94" s="78" t="s">
        <v>19</v>
      </c>
      <c r="F94" s="12">
        <v>2</v>
      </c>
      <c r="G94" s="1">
        <v>0.92</v>
      </c>
      <c r="H94" s="13">
        <f t="shared" si="7"/>
        <v>1.84</v>
      </c>
      <c r="I94" s="158"/>
      <c r="J94" s="14"/>
      <c r="K94" s="15" t="str">
        <f t="shared" si="10"/>
        <v/>
      </c>
      <c r="L94" s="16" t="str">
        <f t="shared" si="8"/>
        <v/>
      </c>
      <c r="M94" s="17" t="e">
        <f t="shared" si="9"/>
        <v>#VALUE!</v>
      </c>
      <c r="N94" s="146"/>
      <c r="O94" s="146"/>
    </row>
    <row r="95" spans="1:15" x14ac:dyDescent="0.2">
      <c r="A95" s="149"/>
      <c r="B95" s="149"/>
      <c r="C95" s="76">
        <v>90</v>
      </c>
      <c r="D95" s="77" t="s">
        <v>113</v>
      </c>
      <c r="E95" s="78" t="s">
        <v>19</v>
      </c>
      <c r="F95" s="12">
        <v>20</v>
      </c>
      <c r="G95" s="1">
        <v>0.44</v>
      </c>
      <c r="H95" s="13">
        <f t="shared" si="7"/>
        <v>8.8000000000000007</v>
      </c>
      <c r="I95" s="158"/>
      <c r="J95" s="14"/>
      <c r="K95" s="15" t="str">
        <f t="shared" si="10"/>
        <v/>
      </c>
      <c r="L95" s="16" t="str">
        <f t="shared" si="8"/>
        <v/>
      </c>
      <c r="M95" s="17" t="e">
        <f t="shared" si="9"/>
        <v>#VALUE!</v>
      </c>
      <c r="N95" s="146"/>
      <c r="O95" s="146"/>
    </row>
    <row r="96" spans="1:15" ht="15" thickBot="1" x14ac:dyDescent="0.25">
      <c r="A96" s="149"/>
      <c r="B96" s="149"/>
      <c r="C96" s="83">
        <v>91</v>
      </c>
      <c r="D96" s="77" t="s">
        <v>114</v>
      </c>
      <c r="E96" s="78" t="s">
        <v>19</v>
      </c>
      <c r="F96" s="12">
        <v>2</v>
      </c>
      <c r="G96" s="1">
        <v>0.5</v>
      </c>
      <c r="H96" s="13">
        <f t="shared" si="7"/>
        <v>1</v>
      </c>
      <c r="I96" s="158"/>
      <c r="J96" s="14"/>
      <c r="K96" s="15" t="str">
        <f t="shared" si="10"/>
        <v/>
      </c>
      <c r="L96" s="16" t="str">
        <f t="shared" si="8"/>
        <v/>
      </c>
      <c r="M96" s="17" t="e">
        <f t="shared" si="9"/>
        <v>#VALUE!</v>
      </c>
      <c r="N96" s="146"/>
      <c r="O96" s="146"/>
    </row>
    <row r="97" spans="1:15" ht="15" thickBot="1" x14ac:dyDescent="0.25">
      <c r="A97" s="150"/>
      <c r="B97" s="150"/>
      <c r="C97" s="94">
        <v>92</v>
      </c>
      <c r="D97" s="90" t="s">
        <v>115</v>
      </c>
      <c r="E97" s="85" t="s">
        <v>19</v>
      </c>
      <c r="F97" s="18">
        <v>300</v>
      </c>
      <c r="G97" s="121">
        <v>0.72</v>
      </c>
      <c r="H97" s="19">
        <f t="shared" si="7"/>
        <v>216</v>
      </c>
      <c r="I97" s="159"/>
      <c r="J97" s="20"/>
      <c r="K97" s="21" t="str">
        <f t="shared" si="10"/>
        <v/>
      </c>
      <c r="L97" s="22" t="str">
        <f t="shared" si="8"/>
        <v/>
      </c>
      <c r="M97" s="23" t="e">
        <f t="shared" si="9"/>
        <v>#VALUE!</v>
      </c>
      <c r="N97" s="146"/>
      <c r="O97" s="146"/>
    </row>
    <row r="98" spans="1:15" ht="15" customHeight="1" x14ac:dyDescent="0.2">
      <c r="A98" s="148" t="s">
        <v>146</v>
      </c>
      <c r="B98" s="148">
        <v>11</v>
      </c>
      <c r="C98" s="73">
        <v>93</v>
      </c>
      <c r="D98" s="87" t="s">
        <v>116</v>
      </c>
      <c r="E98" s="75" t="s">
        <v>19</v>
      </c>
      <c r="F98" s="6">
        <v>3</v>
      </c>
      <c r="G98" s="123">
        <v>117.35</v>
      </c>
      <c r="H98" s="7">
        <f t="shared" si="7"/>
        <v>352.04999999999995</v>
      </c>
      <c r="I98" s="154">
        <f>SUM(H98:H105)</f>
        <v>1595.09</v>
      </c>
      <c r="J98" s="8"/>
      <c r="K98" s="9" t="str">
        <f t="shared" si="10"/>
        <v/>
      </c>
      <c r="L98" s="10" t="str">
        <f t="shared" si="8"/>
        <v/>
      </c>
      <c r="M98" s="11" t="e">
        <f t="shared" si="9"/>
        <v>#VALUE!</v>
      </c>
      <c r="N98" s="145" t="e">
        <f>SUM(M98:M105)</f>
        <v>#VALUE!</v>
      </c>
      <c r="O98" s="145" t="e">
        <f>(I98-N98)/I98</f>
        <v>#VALUE!</v>
      </c>
    </row>
    <row r="99" spans="1:15" x14ac:dyDescent="0.2">
      <c r="A99" s="149"/>
      <c r="B99" s="149"/>
      <c r="C99" s="76">
        <v>94</v>
      </c>
      <c r="D99" s="77" t="s">
        <v>117</v>
      </c>
      <c r="E99" s="78" t="s">
        <v>19</v>
      </c>
      <c r="F99" s="12">
        <v>2</v>
      </c>
      <c r="G99" s="1">
        <v>117.35</v>
      </c>
      <c r="H99" s="13">
        <f t="shared" si="7"/>
        <v>234.7</v>
      </c>
      <c r="I99" s="143"/>
      <c r="J99" s="14"/>
      <c r="K99" s="15" t="str">
        <f t="shared" si="10"/>
        <v/>
      </c>
      <c r="L99" s="16" t="str">
        <f t="shared" si="8"/>
        <v/>
      </c>
      <c r="M99" s="17" t="e">
        <f t="shared" si="9"/>
        <v>#VALUE!</v>
      </c>
      <c r="N99" s="146"/>
      <c r="O99" s="146"/>
    </row>
    <row r="100" spans="1:15" x14ac:dyDescent="0.2">
      <c r="A100" s="149"/>
      <c r="B100" s="149"/>
      <c r="C100" s="76">
        <v>95</v>
      </c>
      <c r="D100" s="77" t="s">
        <v>118</v>
      </c>
      <c r="E100" s="78" t="s">
        <v>19</v>
      </c>
      <c r="F100" s="12">
        <v>4</v>
      </c>
      <c r="G100" s="1">
        <v>178.84</v>
      </c>
      <c r="H100" s="13">
        <f t="shared" si="7"/>
        <v>715.36</v>
      </c>
      <c r="I100" s="143"/>
      <c r="J100" s="14"/>
      <c r="K100" s="15" t="str">
        <f t="shared" si="10"/>
        <v/>
      </c>
      <c r="L100" s="16" t="str">
        <f t="shared" si="8"/>
        <v/>
      </c>
      <c r="M100" s="17" t="e">
        <f t="shared" si="9"/>
        <v>#VALUE!</v>
      </c>
      <c r="N100" s="146"/>
      <c r="O100" s="146"/>
    </row>
    <row r="101" spans="1:15" x14ac:dyDescent="0.2">
      <c r="A101" s="149"/>
      <c r="B101" s="149"/>
      <c r="C101" s="76">
        <v>96</v>
      </c>
      <c r="D101" s="77" t="s">
        <v>119</v>
      </c>
      <c r="E101" s="78" t="s">
        <v>120</v>
      </c>
      <c r="F101" s="12">
        <v>4</v>
      </c>
      <c r="G101" s="30">
        <v>8.4499999999999993</v>
      </c>
      <c r="H101" s="13">
        <f t="shared" si="7"/>
        <v>33.799999999999997</v>
      </c>
      <c r="I101" s="143"/>
      <c r="J101" s="14"/>
      <c r="K101" s="15" t="str">
        <f t="shared" si="10"/>
        <v/>
      </c>
      <c r="L101" s="16" t="str">
        <f t="shared" si="8"/>
        <v/>
      </c>
      <c r="M101" s="17" t="e">
        <f t="shared" si="9"/>
        <v>#VALUE!</v>
      </c>
      <c r="N101" s="146"/>
      <c r="O101" s="146"/>
    </row>
    <row r="102" spans="1:15" x14ac:dyDescent="0.2">
      <c r="A102" s="149"/>
      <c r="B102" s="149"/>
      <c r="C102" s="76">
        <v>97</v>
      </c>
      <c r="D102" s="77" t="s">
        <v>121</v>
      </c>
      <c r="E102" s="78" t="s">
        <v>120</v>
      </c>
      <c r="F102" s="12">
        <v>8</v>
      </c>
      <c r="G102" s="30">
        <v>7.85</v>
      </c>
      <c r="H102" s="13">
        <f t="shared" ref="H102:H112" si="11">F102*G102</f>
        <v>62.8</v>
      </c>
      <c r="I102" s="143"/>
      <c r="J102" s="14"/>
      <c r="K102" s="15" t="str">
        <f t="shared" si="10"/>
        <v/>
      </c>
      <c r="L102" s="16" t="str">
        <f t="shared" ref="L102:L112" si="12">IF(ISBLANK(J102),"",G102-K102*G102)</f>
        <v/>
      </c>
      <c r="M102" s="17" t="e">
        <f t="shared" ref="M102:M112" si="13">F102*L102</f>
        <v>#VALUE!</v>
      </c>
      <c r="N102" s="146"/>
      <c r="O102" s="146"/>
    </row>
    <row r="103" spans="1:15" ht="15" thickBot="1" x14ac:dyDescent="0.25">
      <c r="A103" s="149"/>
      <c r="B103" s="149"/>
      <c r="C103" s="83">
        <v>98</v>
      </c>
      <c r="D103" s="77" t="s">
        <v>122</v>
      </c>
      <c r="E103" s="78" t="s">
        <v>120</v>
      </c>
      <c r="F103" s="12">
        <v>6</v>
      </c>
      <c r="G103" s="30">
        <v>8.33</v>
      </c>
      <c r="H103" s="13">
        <f t="shared" si="11"/>
        <v>49.980000000000004</v>
      </c>
      <c r="I103" s="143"/>
      <c r="J103" s="14"/>
      <c r="K103" s="15" t="str">
        <f t="shared" si="10"/>
        <v/>
      </c>
      <c r="L103" s="16" t="str">
        <f t="shared" si="12"/>
        <v/>
      </c>
      <c r="M103" s="17" t="e">
        <f t="shared" si="13"/>
        <v>#VALUE!</v>
      </c>
      <c r="N103" s="146"/>
      <c r="O103" s="146"/>
    </row>
    <row r="104" spans="1:15" x14ac:dyDescent="0.2">
      <c r="A104" s="149"/>
      <c r="B104" s="149"/>
      <c r="C104" s="73">
        <v>99</v>
      </c>
      <c r="D104" s="77" t="s">
        <v>123</v>
      </c>
      <c r="E104" s="78" t="s">
        <v>120</v>
      </c>
      <c r="F104" s="12">
        <v>5</v>
      </c>
      <c r="G104" s="30">
        <v>8.57</v>
      </c>
      <c r="H104" s="13">
        <f t="shared" si="11"/>
        <v>42.85</v>
      </c>
      <c r="I104" s="143"/>
      <c r="J104" s="14"/>
      <c r="K104" s="15" t="str">
        <f t="shared" si="10"/>
        <v/>
      </c>
      <c r="L104" s="16" t="str">
        <f t="shared" si="12"/>
        <v/>
      </c>
      <c r="M104" s="17" t="e">
        <f t="shared" si="13"/>
        <v>#VALUE!</v>
      </c>
      <c r="N104" s="146"/>
      <c r="O104" s="146"/>
    </row>
    <row r="105" spans="1:15" ht="15" thickBot="1" x14ac:dyDescent="0.25">
      <c r="A105" s="150"/>
      <c r="B105" s="150"/>
      <c r="C105" s="83">
        <v>100</v>
      </c>
      <c r="D105" s="90" t="s">
        <v>124</v>
      </c>
      <c r="E105" s="85" t="s">
        <v>120</v>
      </c>
      <c r="F105" s="18">
        <v>5</v>
      </c>
      <c r="G105" s="126">
        <v>20.71</v>
      </c>
      <c r="H105" s="19">
        <f t="shared" si="11"/>
        <v>103.55000000000001</v>
      </c>
      <c r="I105" s="144"/>
      <c r="J105" s="20"/>
      <c r="K105" s="21" t="str">
        <f t="shared" si="10"/>
        <v/>
      </c>
      <c r="L105" s="22" t="str">
        <f t="shared" si="12"/>
        <v/>
      </c>
      <c r="M105" s="23" t="e">
        <f t="shared" si="13"/>
        <v>#VALUE!</v>
      </c>
      <c r="N105" s="147"/>
      <c r="O105" s="147"/>
    </row>
    <row r="106" spans="1:15" ht="15" customHeight="1" x14ac:dyDescent="0.2">
      <c r="A106" s="148" t="s">
        <v>147</v>
      </c>
      <c r="B106" s="148">
        <v>12</v>
      </c>
      <c r="C106" s="73">
        <v>101</v>
      </c>
      <c r="D106" s="87" t="s">
        <v>125</v>
      </c>
      <c r="E106" s="75" t="s">
        <v>120</v>
      </c>
      <c r="F106" s="6">
        <v>4</v>
      </c>
      <c r="G106" s="125">
        <v>10.99</v>
      </c>
      <c r="H106" s="7">
        <f t="shared" si="11"/>
        <v>43.96</v>
      </c>
      <c r="I106" s="154">
        <f>SUM(H106:H109)</f>
        <v>183.14000000000001</v>
      </c>
      <c r="J106" s="8"/>
      <c r="K106" s="9" t="str">
        <f t="shared" si="10"/>
        <v/>
      </c>
      <c r="L106" s="10" t="str">
        <f t="shared" si="12"/>
        <v/>
      </c>
      <c r="M106" s="11" t="e">
        <f t="shared" si="13"/>
        <v>#VALUE!</v>
      </c>
      <c r="N106" s="145" t="e">
        <f>SUM(M106:M109)</f>
        <v>#VALUE!</v>
      </c>
      <c r="O106" s="145" t="e">
        <f>(I106-N106)/I106</f>
        <v>#VALUE!</v>
      </c>
    </row>
    <row r="107" spans="1:15" x14ac:dyDescent="0.2">
      <c r="A107" s="149"/>
      <c r="B107" s="149"/>
      <c r="C107" s="76">
        <v>102</v>
      </c>
      <c r="D107" s="77" t="s">
        <v>126</v>
      </c>
      <c r="E107" s="78" t="s">
        <v>120</v>
      </c>
      <c r="F107" s="12">
        <v>10</v>
      </c>
      <c r="G107" s="30">
        <v>7.49</v>
      </c>
      <c r="H107" s="13">
        <f t="shared" si="11"/>
        <v>74.900000000000006</v>
      </c>
      <c r="I107" s="143"/>
      <c r="J107" s="14"/>
      <c r="K107" s="15" t="str">
        <f t="shared" si="10"/>
        <v/>
      </c>
      <c r="L107" s="16" t="str">
        <f t="shared" si="12"/>
        <v/>
      </c>
      <c r="M107" s="17" t="e">
        <f t="shared" si="13"/>
        <v>#VALUE!</v>
      </c>
      <c r="N107" s="146"/>
      <c r="O107" s="146"/>
    </row>
    <row r="108" spans="1:15" x14ac:dyDescent="0.2">
      <c r="A108" s="149"/>
      <c r="B108" s="149"/>
      <c r="C108" s="76">
        <v>103</v>
      </c>
      <c r="D108" s="77" t="s">
        <v>127</v>
      </c>
      <c r="E108" s="78" t="s">
        <v>120</v>
      </c>
      <c r="F108" s="12">
        <v>1</v>
      </c>
      <c r="G108" s="30">
        <v>8.7200000000000006</v>
      </c>
      <c r="H108" s="13">
        <f t="shared" si="11"/>
        <v>8.7200000000000006</v>
      </c>
      <c r="I108" s="143"/>
      <c r="J108" s="14"/>
      <c r="K108" s="15" t="str">
        <f t="shared" si="10"/>
        <v/>
      </c>
      <c r="L108" s="16" t="str">
        <f t="shared" si="12"/>
        <v/>
      </c>
      <c r="M108" s="17" t="e">
        <f t="shared" si="13"/>
        <v>#VALUE!</v>
      </c>
      <c r="N108" s="146"/>
      <c r="O108" s="146"/>
    </row>
    <row r="109" spans="1:15" ht="15" thickBot="1" x14ac:dyDescent="0.25">
      <c r="A109" s="150"/>
      <c r="B109" s="150"/>
      <c r="C109" s="83">
        <v>104</v>
      </c>
      <c r="D109" s="90" t="s">
        <v>128</v>
      </c>
      <c r="E109" s="85" t="s">
        <v>120</v>
      </c>
      <c r="F109" s="18">
        <v>4</v>
      </c>
      <c r="G109" s="127">
        <v>13.89</v>
      </c>
      <c r="H109" s="19">
        <f t="shared" si="11"/>
        <v>55.56</v>
      </c>
      <c r="I109" s="144"/>
      <c r="J109" s="20"/>
      <c r="K109" s="21" t="str">
        <f t="shared" si="10"/>
        <v/>
      </c>
      <c r="L109" s="22" t="str">
        <f t="shared" si="12"/>
        <v/>
      </c>
      <c r="M109" s="23" t="e">
        <f t="shared" si="13"/>
        <v>#VALUE!</v>
      </c>
      <c r="N109" s="147"/>
      <c r="O109" s="147"/>
    </row>
    <row r="110" spans="1:15" ht="15" customHeight="1" x14ac:dyDescent="0.2">
      <c r="A110" s="148" t="s">
        <v>148</v>
      </c>
      <c r="B110" s="148">
        <v>13</v>
      </c>
      <c r="C110" s="98">
        <v>105</v>
      </c>
      <c r="D110" s="99" t="s">
        <v>129</v>
      </c>
      <c r="E110" s="75" t="s">
        <v>120</v>
      </c>
      <c r="F110" s="6">
        <v>10</v>
      </c>
      <c r="G110" s="128">
        <v>0.85</v>
      </c>
      <c r="H110" s="7">
        <f t="shared" si="11"/>
        <v>8.5</v>
      </c>
      <c r="I110" s="145">
        <f>SUM(H110:H112)</f>
        <v>23.5</v>
      </c>
      <c r="J110" s="8"/>
      <c r="K110" s="9" t="str">
        <f t="shared" si="10"/>
        <v/>
      </c>
      <c r="L110" s="10" t="str">
        <f t="shared" si="12"/>
        <v/>
      </c>
      <c r="M110" s="11" t="e">
        <f t="shared" si="13"/>
        <v>#VALUE!</v>
      </c>
      <c r="N110" s="145" t="e">
        <f>SUM(M110:M112)</f>
        <v>#VALUE!</v>
      </c>
      <c r="O110" s="145" t="e">
        <f>(I110-N110)/I110</f>
        <v>#VALUE!</v>
      </c>
    </row>
    <row r="111" spans="1:15" x14ac:dyDescent="0.2">
      <c r="A111" s="149"/>
      <c r="B111" s="149"/>
      <c r="C111" s="93">
        <v>106</v>
      </c>
      <c r="D111" s="77" t="s">
        <v>130</v>
      </c>
      <c r="E111" s="78" t="s">
        <v>120</v>
      </c>
      <c r="F111" s="12">
        <v>10</v>
      </c>
      <c r="G111" s="30">
        <v>0.78</v>
      </c>
      <c r="H111" s="13">
        <f t="shared" si="11"/>
        <v>7.8000000000000007</v>
      </c>
      <c r="I111" s="158"/>
      <c r="J111" s="14"/>
      <c r="K111" s="15" t="str">
        <f t="shared" si="10"/>
        <v/>
      </c>
      <c r="L111" s="16" t="str">
        <f t="shared" si="12"/>
        <v/>
      </c>
      <c r="M111" s="17" t="e">
        <f t="shared" si="13"/>
        <v>#VALUE!</v>
      </c>
      <c r="N111" s="146"/>
      <c r="O111" s="146"/>
    </row>
    <row r="112" spans="1:15" ht="15" thickBot="1" x14ac:dyDescent="0.25">
      <c r="A112" s="150"/>
      <c r="B112" s="150"/>
      <c r="C112" s="83">
        <v>107</v>
      </c>
      <c r="D112" s="90" t="s">
        <v>131</v>
      </c>
      <c r="E112" s="85" t="s">
        <v>120</v>
      </c>
      <c r="F112" s="18">
        <v>10</v>
      </c>
      <c r="G112" s="126">
        <v>0.72</v>
      </c>
      <c r="H112" s="19">
        <f t="shared" si="11"/>
        <v>7.1999999999999993</v>
      </c>
      <c r="I112" s="159"/>
      <c r="J112" s="20"/>
      <c r="K112" s="21" t="str">
        <f t="shared" si="10"/>
        <v/>
      </c>
      <c r="L112" s="22" t="str">
        <f t="shared" si="12"/>
        <v/>
      </c>
      <c r="M112" s="23" t="e">
        <f t="shared" si="13"/>
        <v>#VALUE!</v>
      </c>
      <c r="N112" s="147"/>
      <c r="O112" s="147"/>
    </row>
    <row r="113" spans="1:15" ht="15" thickBot="1" x14ac:dyDescent="0.25">
      <c r="A113" s="100"/>
      <c r="B113" s="100"/>
      <c r="C113" s="101"/>
      <c r="D113" s="102"/>
      <c r="E113" s="102"/>
      <c r="F113" s="4"/>
      <c r="G113" s="31"/>
      <c r="H113" s="32"/>
    </row>
    <row r="114" spans="1:15" ht="15" thickBot="1" x14ac:dyDescent="0.25">
      <c r="A114" s="103"/>
      <c r="B114" s="103"/>
      <c r="C114" s="104"/>
      <c r="D114" s="105"/>
      <c r="E114" s="104"/>
      <c r="F114" s="106" t="s">
        <v>132</v>
      </c>
      <c r="G114" s="33">
        <f>SUM(G6:G112)</f>
        <v>2167.6899999999987</v>
      </c>
      <c r="H114" s="34">
        <f>SUM(H6:H112)</f>
        <v>37400.000000000029</v>
      </c>
      <c r="I114" s="35"/>
      <c r="J114" s="36"/>
      <c r="K114" s="37"/>
      <c r="L114" s="38">
        <f>SUM(L6:L112)</f>
        <v>0</v>
      </c>
      <c r="M114" s="38" t="e">
        <f>SUM(M6:M112)</f>
        <v>#VALUE!</v>
      </c>
      <c r="N114" s="39" t="e">
        <f>SUM(N6:N112)</f>
        <v>#VALUE!</v>
      </c>
      <c r="O114" s="107"/>
    </row>
    <row r="115" spans="1:15" ht="15" thickBot="1" x14ac:dyDescent="0.25">
      <c r="A115" s="108"/>
      <c r="B115" s="108"/>
      <c r="C115" s="109"/>
      <c r="D115" s="110"/>
      <c r="E115" s="110"/>
      <c r="F115" s="4"/>
      <c r="G115" s="31"/>
      <c r="J115" s="111"/>
      <c r="K115" s="112"/>
      <c r="L115" s="113"/>
      <c r="M115" s="114"/>
      <c r="N115" s="115"/>
    </row>
    <row r="116" spans="1:15" ht="30.75" customHeight="1" thickBot="1" x14ac:dyDescent="0.25">
      <c r="A116" s="108"/>
      <c r="B116" s="108"/>
      <c r="C116" s="109"/>
      <c r="D116" s="116"/>
      <c r="E116" s="167" t="s">
        <v>133</v>
      </c>
      <c r="F116" s="168"/>
      <c r="G116" s="40">
        <f>H114</f>
        <v>37400.000000000029</v>
      </c>
      <c r="H116" s="129"/>
      <c r="J116" s="164">
        <v>16</v>
      </c>
      <c r="K116" s="165"/>
      <c r="L116" s="163"/>
      <c r="M116" s="114"/>
      <c r="N116" s="115"/>
    </row>
    <row r="117" spans="1:15" ht="15" thickBot="1" x14ac:dyDescent="0.25">
      <c r="A117" s="108"/>
      <c r="B117" s="108"/>
      <c r="C117" s="109"/>
      <c r="D117" s="116"/>
      <c r="E117" s="116"/>
      <c r="F117" s="41"/>
      <c r="G117" s="42"/>
      <c r="J117" s="162" t="s">
        <v>134</v>
      </c>
      <c r="K117" s="165"/>
      <c r="L117" s="163"/>
      <c r="M117" s="117"/>
      <c r="N117" s="118"/>
    </row>
    <row r="118" spans="1:15" ht="36.75" customHeight="1" thickBot="1" x14ac:dyDescent="0.25">
      <c r="A118" s="119"/>
      <c r="B118" s="119"/>
      <c r="C118" s="119"/>
      <c r="D118" s="119"/>
      <c r="E118" s="167" t="s">
        <v>135</v>
      </c>
      <c r="F118" s="168"/>
      <c r="G118" s="40">
        <f>G116*0.24</f>
        <v>8976.0000000000073</v>
      </c>
      <c r="J118" s="166"/>
      <c r="K118" s="165"/>
      <c r="L118" s="43"/>
      <c r="M118" s="44"/>
      <c r="N118" s="45"/>
    </row>
    <row r="119" spans="1:15" ht="15" thickBot="1" x14ac:dyDescent="0.25">
      <c r="A119" s="119"/>
      <c r="B119" s="119"/>
      <c r="C119" s="119"/>
      <c r="D119" s="119"/>
      <c r="E119" s="119"/>
      <c r="F119" s="41"/>
      <c r="G119" s="42"/>
      <c r="J119" s="162" t="s">
        <v>133</v>
      </c>
      <c r="K119" s="163"/>
      <c r="L119" s="46" t="e">
        <f>SUM(M6:M112)</f>
        <v>#VALUE!</v>
      </c>
      <c r="M119" s="47"/>
      <c r="N119" s="115"/>
    </row>
    <row r="120" spans="1:15" ht="34.5" customHeight="1" thickBot="1" x14ac:dyDescent="0.25">
      <c r="A120" s="108"/>
      <c r="B120" s="108"/>
      <c r="C120" s="109"/>
      <c r="D120" s="120"/>
      <c r="E120" s="167" t="s">
        <v>136</v>
      </c>
      <c r="F120" s="168"/>
      <c r="G120" s="40">
        <f>G116+G118</f>
        <v>46376.000000000036</v>
      </c>
      <c r="J120" s="166"/>
      <c r="K120" s="165"/>
      <c r="L120" s="48"/>
      <c r="M120" s="47"/>
      <c r="N120" s="115"/>
    </row>
    <row r="121" spans="1:15" ht="26.25" customHeight="1" thickBot="1" x14ac:dyDescent="0.25">
      <c r="J121" s="162" t="s">
        <v>137</v>
      </c>
      <c r="K121" s="163"/>
      <c r="L121" s="49" t="e">
        <f>L119*0.24</f>
        <v>#VALUE!</v>
      </c>
      <c r="M121" s="47"/>
      <c r="N121" s="115"/>
    </row>
    <row r="122" spans="1:15" ht="15" thickBot="1" x14ac:dyDescent="0.25">
      <c r="J122" s="166"/>
      <c r="K122" s="165"/>
      <c r="L122" s="43"/>
      <c r="M122" s="44"/>
      <c r="N122" s="115"/>
    </row>
    <row r="123" spans="1:15" ht="15" thickBot="1" x14ac:dyDescent="0.25">
      <c r="J123" s="162" t="s">
        <v>136</v>
      </c>
      <c r="K123" s="163"/>
      <c r="L123" s="46" t="e">
        <f>SUM(L119+L121)</f>
        <v>#VALUE!</v>
      </c>
      <c r="M123" s="47"/>
      <c r="N123" s="115"/>
    </row>
    <row r="124" spans="1:15" x14ac:dyDescent="0.2">
      <c r="J124" s="111"/>
      <c r="K124" s="112"/>
      <c r="L124" s="113"/>
      <c r="M124" s="114"/>
      <c r="N124" s="115"/>
    </row>
    <row r="125" spans="1:15" x14ac:dyDescent="0.2">
      <c r="J125" s="111"/>
      <c r="K125" s="112"/>
      <c r="L125" s="113"/>
      <c r="M125" s="114"/>
      <c r="N125" s="115"/>
    </row>
    <row r="126" spans="1:15" ht="22.5" customHeight="1" x14ac:dyDescent="0.2"/>
    <row r="127" spans="1:15" x14ac:dyDescent="0.2">
      <c r="H127" s="2"/>
      <c r="I127" s="2"/>
    </row>
    <row r="128" spans="1:15" x14ac:dyDescent="0.2">
      <c r="H128" s="2"/>
      <c r="I128" s="2"/>
    </row>
    <row r="129" spans="5:9" x14ac:dyDescent="0.2">
      <c r="H129" s="2"/>
      <c r="I129" s="2"/>
    </row>
    <row r="130" spans="5:9" x14ac:dyDescent="0.2">
      <c r="H130" s="2"/>
      <c r="I130" s="2"/>
    </row>
    <row r="131" spans="5:9" x14ac:dyDescent="0.2">
      <c r="H131" s="2"/>
      <c r="I131" s="2"/>
    </row>
    <row r="132" spans="5:9" x14ac:dyDescent="0.2">
      <c r="H132" s="2"/>
      <c r="I132" s="2"/>
    </row>
    <row r="133" spans="5:9" ht="15" thickBot="1" x14ac:dyDescent="0.25">
      <c r="H133" s="2"/>
      <c r="I133" s="2"/>
    </row>
    <row r="134" spans="5:9" ht="15" thickBot="1" x14ac:dyDescent="0.25">
      <c r="E134" s="50"/>
      <c r="H134" s="2"/>
      <c r="I134" s="2"/>
    </row>
    <row r="135" spans="5:9" x14ac:dyDescent="0.2">
      <c r="H135" s="2"/>
      <c r="I135" s="2"/>
    </row>
    <row r="139" spans="5:9" ht="15" customHeight="1" x14ac:dyDescent="0.2">
      <c r="H139" s="2"/>
      <c r="I139" s="2"/>
    </row>
    <row r="153" spans="8:9" ht="15" customHeight="1" x14ac:dyDescent="0.2">
      <c r="H153" s="2"/>
      <c r="I153" s="2"/>
    </row>
    <row r="165" spans="8:9" ht="15" customHeight="1" x14ac:dyDescent="0.2">
      <c r="H165" s="2"/>
      <c r="I165" s="2"/>
    </row>
    <row r="186" spans="8:9" ht="15" customHeight="1" x14ac:dyDescent="0.2">
      <c r="H186" s="2"/>
      <c r="I186" s="2"/>
    </row>
    <row r="192" spans="8:9" ht="15" customHeight="1" x14ac:dyDescent="0.2">
      <c r="H192" s="2"/>
      <c r="I192" s="2"/>
    </row>
    <row r="197" spans="8:9" ht="15" customHeight="1" x14ac:dyDescent="0.2">
      <c r="H197" s="2"/>
      <c r="I197" s="2"/>
    </row>
    <row r="213" spans="8:9" ht="15" customHeight="1" x14ac:dyDescent="0.2">
      <c r="H213" s="2"/>
      <c r="I213" s="2"/>
    </row>
    <row r="221" spans="8:9" ht="15" customHeight="1" x14ac:dyDescent="0.2">
      <c r="H221" s="2"/>
      <c r="I221" s="2"/>
    </row>
    <row r="229" spans="8:9" ht="15" customHeight="1" x14ac:dyDescent="0.2">
      <c r="H229" s="2"/>
      <c r="I229" s="2"/>
    </row>
    <row r="233" spans="8:9" ht="15.75" customHeight="1" x14ac:dyDescent="0.2">
      <c r="H233" s="2"/>
      <c r="I233" s="2"/>
    </row>
    <row r="239" spans="8:9" ht="15.75" customHeight="1" x14ac:dyDescent="0.2">
      <c r="H239" s="2"/>
      <c r="I239" s="2"/>
    </row>
  </sheetData>
  <mergeCells count="79">
    <mergeCell ref="E118:F118"/>
    <mergeCell ref="E116:F116"/>
    <mergeCell ref="B110:B112"/>
    <mergeCell ref="A110:A112"/>
    <mergeCell ref="B106:B109"/>
    <mergeCell ref="A106:A109"/>
    <mergeCell ref="E120:F120"/>
    <mergeCell ref="J120:K120"/>
    <mergeCell ref="J121:K121"/>
    <mergeCell ref="J122:K122"/>
    <mergeCell ref="J123:K123"/>
    <mergeCell ref="J119:K119"/>
    <mergeCell ref="I106:I109"/>
    <mergeCell ref="N106:N109"/>
    <mergeCell ref="J116:L116"/>
    <mergeCell ref="J117:L117"/>
    <mergeCell ref="J118:K118"/>
    <mergeCell ref="O106:O109"/>
    <mergeCell ref="I110:I112"/>
    <mergeCell ref="N110:N112"/>
    <mergeCell ref="O110:O112"/>
    <mergeCell ref="A90:A97"/>
    <mergeCell ref="B90:B97"/>
    <mergeCell ref="I90:I97"/>
    <mergeCell ref="N90:N97"/>
    <mergeCell ref="O90:O97"/>
    <mergeCell ref="A98:A105"/>
    <mergeCell ref="B98:B105"/>
    <mergeCell ref="I98:I105"/>
    <mergeCell ref="N98:N105"/>
    <mergeCell ref="O98:O105"/>
    <mergeCell ref="A74:A83"/>
    <mergeCell ref="B74:B83"/>
    <mergeCell ref="I74:I83"/>
    <mergeCell ref="N74:N83"/>
    <mergeCell ref="O74:O83"/>
    <mergeCell ref="A84:A89"/>
    <mergeCell ref="B84:B89"/>
    <mergeCell ref="I84:I89"/>
    <mergeCell ref="N84:N89"/>
    <mergeCell ref="O84:O89"/>
    <mergeCell ref="A63:A68"/>
    <mergeCell ref="B63:B68"/>
    <mergeCell ref="I63:I68"/>
    <mergeCell ref="N63:N68"/>
    <mergeCell ref="O63:O68"/>
    <mergeCell ref="A69:A73"/>
    <mergeCell ref="B69:B73"/>
    <mergeCell ref="I69:I73"/>
    <mergeCell ref="N69:N73"/>
    <mergeCell ref="O69:O73"/>
    <mergeCell ref="A30:A41"/>
    <mergeCell ref="B30:B41"/>
    <mergeCell ref="I30:I41"/>
    <mergeCell ref="N30:N41"/>
    <mergeCell ref="O30:O41"/>
    <mergeCell ref="A42:A62"/>
    <mergeCell ref="B42:B62"/>
    <mergeCell ref="I42:I62"/>
    <mergeCell ref="N42:N62"/>
    <mergeCell ref="O42:O62"/>
    <mergeCell ref="A13:A15"/>
    <mergeCell ref="B13:B15"/>
    <mergeCell ref="I13:I15"/>
    <mergeCell ref="N13:N15"/>
    <mergeCell ref="O13:O15"/>
    <mergeCell ref="A16:A29"/>
    <mergeCell ref="B16:B29"/>
    <mergeCell ref="I16:I29"/>
    <mergeCell ref="N16:N29"/>
    <mergeCell ref="O16:O29"/>
    <mergeCell ref="A3:F3"/>
    <mergeCell ref="G3:I3"/>
    <mergeCell ref="J3:O3"/>
    <mergeCell ref="A6:A9"/>
    <mergeCell ref="B6:B9"/>
    <mergeCell ref="I6:I12"/>
    <mergeCell ref="N6:N12"/>
    <mergeCell ref="O6:O12"/>
  </mergeCells>
  <conditionalFormatting sqref="K6:K112">
    <cfRule type="cellIs" dxfId="2" priority="1" operator="lessThan">
      <formula>0</formula>
    </cfRule>
    <cfRule type="cellIs" dxfId="1" priority="2" operator="between">
      <formula>0</formula>
      <formula>0.7</formula>
    </cfRule>
    <cfRule type="cellIs" dxfId="0" priority="3" operator="greaterThan">
      <formula>0.701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Charitakis</dc:creator>
  <cp:lastModifiedBy>Chrysoula</cp:lastModifiedBy>
  <cp:lastPrinted>2022-01-08T07:29:03Z</cp:lastPrinted>
  <dcterms:created xsi:type="dcterms:W3CDTF">2020-07-20T11:00:42Z</dcterms:created>
  <dcterms:modified xsi:type="dcterms:W3CDTF">2022-03-07T10:26:55Z</dcterms:modified>
</cp:coreProperties>
</file>