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Φύλλο1" sheetId="1" r:id="rId1"/>
  </sheets>
  <calcPr calcId="145621"/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I32" i="1" l="1"/>
  <c r="I41" i="1"/>
  <c r="G108" i="1"/>
  <c r="K106" i="1"/>
  <c r="L106" i="1" s="1"/>
  <c r="M106" i="1" s="1"/>
  <c r="K105" i="1"/>
  <c r="L105" i="1" s="1"/>
  <c r="M105" i="1" s="1"/>
  <c r="K104" i="1"/>
  <c r="L104" i="1" s="1"/>
  <c r="M104" i="1" s="1"/>
  <c r="I104" i="1"/>
  <c r="K103" i="1"/>
  <c r="L103" i="1" s="1"/>
  <c r="M103" i="1" s="1"/>
  <c r="K102" i="1"/>
  <c r="L102" i="1" s="1"/>
  <c r="M102" i="1" s="1"/>
  <c r="K101" i="1"/>
  <c r="L101" i="1" s="1"/>
  <c r="M101" i="1" s="1"/>
  <c r="K100" i="1"/>
  <c r="L100" i="1" s="1"/>
  <c r="M100" i="1" s="1"/>
  <c r="I100" i="1"/>
  <c r="K99" i="1"/>
  <c r="L99" i="1" s="1"/>
  <c r="M99" i="1" s="1"/>
  <c r="K98" i="1"/>
  <c r="L98" i="1" s="1"/>
  <c r="M98" i="1" s="1"/>
  <c r="K97" i="1"/>
  <c r="L97" i="1" s="1"/>
  <c r="M97" i="1" s="1"/>
  <c r="K96" i="1"/>
  <c r="L96" i="1" s="1"/>
  <c r="M96" i="1" s="1"/>
  <c r="K95" i="1"/>
  <c r="L95" i="1" s="1"/>
  <c r="M95" i="1" s="1"/>
  <c r="K94" i="1"/>
  <c r="L94" i="1" s="1"/>
  <c r="M94" i="1" s="1"/>
  <c r="K93" i="1"/>
  <c r="L93" i="1" s="1"/>
  <c r="M93" i="1" s="1"/>
  <c r="K92" i="1"/>
  <c r="L92" i="1" s="1"/>
  <c r="M92" i="1" s="1"/>
  <c r="I92" i="1"/>
  <c r="K91" i="1"/>
  <c r="L91" i="1" s="1"/>
  <c r="M91" i="1" s="1"/>
  <c r="K90" i="1"/>
  <c r="L90" i="1" s="1"/>
  <c r="M90" i="1" s="1"/>
  <c r="K89" i="1"/>
  <c r="L89" i="1" s="1"/>
  <c r="M89" i="1" s="1"/>
  <c r="K88" i="1"/>
  <c r="L88" i="1" s="1"/>
  <c r="M88" i="1" s="1"/>
  <c r="K87" i="1"/>
  <c r="L87" i="1" s="1"/>
  <c r="M87" i="1" s="1"/>
  <c r="K86" i="1"/>
  <c r="L86" i="1" s="1"/>
  <c r="M86" i="1" s="1"/>
  <c r="K85" i="1"/>
  <c r="L85" i="1" s="1"/>
  <c r="M85" i="1" s="1"/>
  <c r="K84" i="1"/>
  <c r="L84" i="1" s="1"/>
  <c r="M84" i="1" s="1"/>
  <c r="I84" i="1"/>
  <c r="K83" i="1"/>
  <c r="L83" i="1" s="1"/>
  <c r="M83" i="1" s="1"/>
  <c r="K82" i="1"/>
  <c r="L82" i="1" s="1"/>
  <c r="M82" i="1" s="1"/>
  <c r="K81" i="1"/>
  <c r="L81" i="1" s="1"/>
  <c r="M81" i="1" s="1"/>
  <c r="K80" i="1"/>
  <c r="L80" i="1" s="1"/>
  <c r="M80" i="1" s="1"/>
  <c r="K79" i="1"/>
  <c r="L79" i="1" s="1"/>
  <c r="M79" i="1" s="1"/>
  <c r="K78" i="1"/>
  <c r="L78" i="1" s="1"/>
  <c r="M78" i="1" s="1"/>
  <c r="I78" i="1"/>
  <c r="K77" i="1"/>
  <c r="L77" i="1" s="1"/>
  <c r="M77" i="1" s="1"/>
  <c r="K76" i="1"/>
  <c r="L76" i="1" s="1"/>
  <c r="M76" i="1" s="1"/>
  <c r="K75" i="1"/>
  <c r="L75" i="1" s="1"/>
  <c r="M75" i="1" s="1"/>
  <c r="K74" i="1"/>
  <c r="L74" i="1" s="1"/>
  <c r="M74" i="1" s="1"/>
  <c r="K73" i="1"/>
  <c r="L73" i="1" s="1"/>
  <c r="M73" i="1" s="1"/>
  <c r="K72" i="1"/>
  <c r="L72" i="1" s="1"/>
  <c r="M72" i="1" s="1"/>
  <c r="K71" i="1"/>
  <c r="L71" i="1" s="1"/>
  <c r="M71" i="1" s="1"/>
  <c r="K70" i="1"/>
  <c r="L70" i="1" s="1"/>
  <c r="M70" i="1" s="1"/>
  <c r="K69" i="1"/>
  <c r="L69" i="1" s="1"/>
  <c r="M69" i="1" s="1"/>
  <c r="K68" i="1"/>
  <c r="L68" i="1" s="1"/>
  <c r="M68" i="1" s="1"/>
  <c r="I68" i="1"/>
  <c r="K67" i="1"/>
  <c r="L67" i="1" s="1"/>
  <c r="M67" i="1" s="1"/>
  <c r="K66" i="1"/>
  <c r="L66" i="1" s="1"/>
  <c r="M66" i="1" s="1"/>
  <c r="K65" i="1"/>
  <c r="L65" i="1" s="1"/>
  <c r="M65" i="1" s="1"/>
  <c r="K64" i="1"/>
  <c r="L64" i="1" s="1"/>
  <c r="M64" i="1" s="1"/>
  <c r="K63" i="1"/>
  <c r="L63" i="1" s="1"/>
  <c r="M63" i="1" s="1"/>
  <c r="I63" i="1"/>
  <c r="K62" i="1"/>
  <c r="L62" i="1" s="1"/>
  <c r="M62" i="1" s="1"/>
  <c r="K61" i="1"/>
  <c r="L61" i="1" s="1"/>
  <c r="M61" i="1" s="1"/>
  <c r="K60" i="1"/>
  <c r="L60" i="1" s="1"/>
  <c r="M60" i="1" s="1"/>
  <c r="K59" i="1"/>
  <c r="L59" i="1" s="1"/>
  <c r="M59" i="1" s="1"/>
  <c r="K58" i="1"/>
  <c r="L58" i="1" s="1"/>
  <c r="M58" i="1" s="1"/>
  <c r="K57" i="1"/>
  <c r="L57" i="1" s="1"/>
  <c r="M57" i="1" s="1"/>
  <c r="I57" i="1"/>
  <c r="K56" i="1"/>
  <c r="L56" i="1" s="1"/>
  <c r="M56" i="1" s="1"/>
  <c r="K55" i="1"/>
  <c r="L55" i="1" s="1"/>
  <c r="M55" i="1" s="1"/>
  <c r="K54" i="1"/>
  <c r="L54" i="1" s="1"/>
  <c r="M54" i="1" s="1"/>
  <c r="K53" i="1"/>
  <c r="L53" i="1" s="1"/>
  <c r="M53" i="1" s="1"/>
  <c r="K52" i="1"/>
  <c r="L52" i="1" s="1"/>
  <c r="M52" i="1" s="1"/>
  <c r="K51" i="1"/>
  <c r="L51" i="1" s="1"/>
  <c r="M51" i="1" s="1"/>
  <c r="K50" i="1"/>
  <c r="L50" i="1" s="1"/>
  <c r="M50" i="1" s="1"/>
  <c r="K49" i="1"/>
  <c r="L49" i="1" s="1"/>
  <c r="M49" i="1" s="1"/>
  <c r="K48" i="1"/>
  <c r="L48" i="1" s="1"/>
  <c r="M48" i="1" s="1"/>
  <c r="K47" i="1"/>
  <c r="L47" i="1" s="1"/>
  <c r="M47" i="1" s="1"/>
  <c r="K46" i="1"/>
  <c r="L46" i="1" s="1"/>
  <c r="M46" i="1" s="1"/>
  <c r="K45" i="1"/>
  <c r="L45" i="1" s="1"/>
  <c r="M45" i="1" s="1"/>
  <c r="K44" i="1"/>
  <c r="L44" i="1" s="1"/>
  <c r="M44" i="1" s="1"/>
  <c r="K43" i="1"/>
  <c r="L43" i="1" s="1"/>
  <c r="M43" i="1" s="1"/>
  <c r="K42" i="1"/>
  <c r="L42" i="1" s="1"/>
  <c r="M42" i="1" s="1"/>
  <c r="K41" i="1"/>
  <c r="L41" i="1" s="1"/>
  <c r="M41" i="1" s="1"/>
  <c r="K40" i="1"/>
  <c r="L40" i="1" s="1"/>
  <c r="M40" i="1" s="1"/>
  <c r="K39" i="1"/>
  <c r="L39" i="1" s="1"/>
  <c r="M39" i="1" s="1"/>
  <c r="K38" i="1"/>
  <c r="L38" i="1" s="1"/>
  <c r="M38" i="1" s="1"/>
  <c r="K37" i="1"/>
  <c r="L37" i="1" s="1"/>
  <c r="M37" i="1" s="1"/>
  <c r="K36" i="1"/>
  <c r="L36" i="1" s="1"/>
  <c r="M36" i="1" s="1"/>
  <c r="K35" i="1"/>
  <c r="L35" i="1" s="1"/>
  <c r="M35" i="1" s="1"/>
  <c r="K34" i="1"/>
  <c r="L34" i="1" s="1"/>
  <c r="M34" i="1" s="1"/>
  <c r="K33" i="1"/>
  <c r="L33" i="1" s="1"/>
  <c r="M33" i="1" s="1"/>
  <c r="K32" i="1"/>
  <c r="L32" i="1" s="1"/>
  <c r="M32" i="1" s="1"/>
  <c r="K31" i="1"/>
  <c r="L31" i="1" s="1"/>
  <c r="M31" i="1" s="1"/>
  <c r="K30" i="1"/>
  <c r="L30" i="1" s="1"/>
  <c r="M30" i="1" s="1"/>
  <c r="K29" i="1"/>
  <c r="L29" i="1" s="1"/>
  <c r="M29" i="1" s="1"/>
  <c r="K28" i="1"/>
  <c r="L28" i="1" s="1"/>
  <c r="M28" i="1" s="1"/>
  <c r="K27" i="1"/>
  <c r="L27" i="1" s="1"/>
  <c r="M27" i="1" s="1"/>
  <c r="K26" i="1"/>
  <c r="L26" i="1" s="1"/>
  <c r="M26" i="1" s="1"/>
  <c r="K25" i="1"/>
  <c r="L25" i="1" s="1"/>
  <c r="M25" i="1" s="1"/>
  <c r="K24" i="1"/>
  <c r="L24" i="1" s="1"/>
  <c r="M24" i="1" s="1"/>
  <c r="K23" i="1"/>
  <c r="L23" i="1" s="1"/>
  <c r="M23" i="1" s="1"/>
  <c r="K22" i="1"/>
  <c r="L22" i="1" s="1"/>
  <c r="M22" i="1" s="1"/>
  <c r="K21" i="1"/>
  <c r="L21" i="1" s="1"/>
  <c r="M21" i="1" s="1"/>
  <c r="K20" i="1"/>
  <c r="L20" i="1" s="1"/>
  <c r="M20" i="1" s="1"/>
  <c r="K19" i="1"/>
  <c r="L19" i="1" s="1"/>
  <c r="M19" i="1" s="1"/>
  <c r="K18" i="1"/>
  <c r="L18" i="1" s="1"/>
  <c r="M18" i="1" s="1"/>
  <c r="I18" i="1"/>
  <c r="K17" i="1"/>
  <c r="L17" i="1" s="1"/>
  <c r="M17" i="1" s="1"/>
  <c r="K16" i="1"/>
  <c r="L16" i="1" s="1"/>
  <c r="M16" i="1" s="1"/>
  <c r="K15" i="1"/>
  <c r="L15" i="1" s="1"/>
  <c r="M15" i="1" s="1"/>
  <c r="K14" i="1"/>
  <c r="L14" i="1" s="1"/>
  <c r="M14" i="1" s="1"/>
  <c r="K13" i="1"/>
  <c r="L13" i="1" s="1"/>
  <c r="M13" i="1" s="1"/>
  <c r="K12" i="1"/>
  <c r="L12" i="1" s="1"/>
  <c r="M12" i="1" s="1"/>
  <c r="K11" i="1"/>
  <c r="L11" i="1" s="1"/>
  <c r="N18" i="1" l="1"/>
  <c r="O18" i="1" s="1"/>
  <c r="N78" i="1"/>
  <c r="N92" i="1"/>
  <c r="N57" i="1"/>
  <c r="O57" i="1" s="1"/>
  <c r="N32" i="1"/>
  <c r="O32" i="1" s="1"/>
  <c r="N100" i="1"/>
  <c r="N104" i="1"/>
  <c r="O104" i="1" s="1"/>
  <c r="N68" i="1"/>
  <c r="O68" i="1" s="1"/>
  <c r="N63" i="1"/>
  <c r="O63" i="1" s="1"/>
  <c r="N21" i="1"/>
  <c r="N41" i="1"/>
  <c r="O41" i="1" s="1"/>
  <c r="N84" i="1"/>
  <c r="O84" i="1" s="1"/>
  <c r="L108" i="1"/>
  <c r="I21" i="1"/>
  <c r="O21" i="1" s="1"/>
  <c r="H108" i="1"/>
  <c r="G110" i="1" s="1"/>
  <c r="G112" i="1" s="1"/>
  <c r="G114" i="1" s="1"/>
  <c r="O78" i="1"/>
  <c r="O92" i="1"/>
  <c r="O100" i="1"/>
  <c r="M11" i="1"/>
  <c r="I11" i="1"/>
  <c r="L113" i="1" l="1"/>
  <c r="M108" i="1"/>
  <c r="N11" i="1"/>
  <c r="N108" i="1" s="1"/>
  <c r="O11" i="1" l="1"/>
  <c r="L115" i="1"/>
  <c r="L117" i="1" s="1"/>
</calcChain>
</file>

<file path=xl/sharedStrings.xml><?xml version="1.0" encoding="utf-8"?>
<sst xmlns="http://schemas.openxmlformats.org/spreadsheetml/2006/main" count="236" uniqueCount="140">
  <si>
    <t>ΠΕΔΙΟ Α - ΠΕΡΙΓΡΑΦΗ ΥΛΙΚΩΝ ΚΑΙ ΠΟΣΟΤΗΤΩΝ</t>
  </si>
  <si>
    <t>ΠΕΔΙΟ Β - ΠΡΟΥΠΟΛΟΓΙΣΜΟΣ</t>
  </si>
  <si>
    <t>ΠΕΔΙΟ Γ - ΟΙΚΟΝΟΜΙΚΗ ΠΡΟΣΦΟΡΑ</t>
  </si>
  <si>
    <t>10A</t>
  </si>
  <si>
    <t>10B</t>
  </si>
  <si>
    <t>ΟΜΑΔΕΣ ΥΛΙΚΩΝ</t>
  </si>
  <si>
    <t>Α/Α ΟΜΑΔΑΣ</t>
  </si>
  <si>
    <t>Α/Α ΥΛΙΚΟΥ</t>
  </si>
  <si>
    <t>ΠΕΡΙΓΡΑΦΗ ΥΛΙΚΟΥ</t>
  </si>
  <si>
    <t>ΜΟΝΑΔΑ ΜΕΤΡΗΣΗΣ</t>
  </si>
  <si>
    <t xml:space="preserve">ΠΟΣΟΤΗΤΑ </t>
  </si>
  <si>
    <t xml:space="preserve">ΤΙΜΗ ΜΟΝΑΔΑΣ ΠΡΟΥΠΟΛΟΓΙΣΜΟΥ                               (ευρώ) </t>
  </si>
  <si>
    <t>ΚΟΣΤΟΣ            ΑΝΑ ΥΛΙΚΟ      (ευρώ)</t>
  </si>
  <si>
    <t>ΚΟΣΤΟΣ ΑΝΑ ΟΜΑΔΑ (ευρώ)</t>
  </si>
  <si>
    <r>
      <t>ΠΟΣΟΣΤΟ ΕΚΠΤΩΣΗΣ (Ε</t>
    </r>
    <r>
      <rPr>
        <b/>
        <sz val="7"/>
        <color indexed="8"/>
        <rFont val="Tahoma"/>
        <family val="2"/>
      </rPr>
      <t>Υ</t>
    </r>
    <r>
      <rPr>
        <b/>
        <sz val="9"/>
        <color indexed="8"/>
        <rFont val="Tahoma"/>
        <family val="2"/>
        <charset val="161"/>
      </rPr>
      <t xml:space="preserve">)  ΑΝΑ ΥΛΙΚΟ (%) </t>
    </r>
    <r>
      <rPr>
        <sz val="9"/>
        <color indexed="8"/>
        <rFont val="Tahoma"/>
        <family val="2"/>
      </rPr>
      <t>(ΣΥΜΠΛΗΡΩΣΗ ΑΠΌ ΔΙΑΓΩΝΙΖΟΜΕΝΟΥΣ)</t>
    </r>
  </si>
  <si>
    <r>
      <t>ΠΟΣΟΣΤΟ ΕΚΠΤΩΣΗΣ (Ε</t>
    </r>
    <r>
      <rPr>
        <b/>
        <sz val="7"/>
        <color indexed="8"/>
        <rFont val="Tahoma"/>
        <family val="2"/>
      </rPr>
      <t>Υ</t>
    </r>
    <r>
      <rPr>
        <b/>
        <sz val="9"/>
        <color indexed="8"/>
        <rFont val="Tahoma"/>
        <family val="2"/>
        <charset val="161"/>
      </rPr>
      <t xml:space="preserve">)  ΑΝΑ ΥΛΙΚΟ (%) </t>
    </r>
    <r>
      <rPr>
        <sz val="9"/>
        <color indexed="8"/>
        <rFont val="Tahoma"/>
        <family val="2"/>
        <charset val="161"/>
      </rPr>
      <t xml:space="preserve">(ΕΛΕΓΧΟΣ)                  </t>
    </r>
    <r>
      <rPr>
        <b/>
        <sz val="9"/>
        <color indexed="8"/>
        <rFont val="Tahoma"/>
        <family val="2"/>
        <charset val="161"/>
      </rPr>
      <t xml:space="preserve">0% </t>
    </r>
    <r>
      <rPr>
        <b/>
        <sz val="9"/>
        <color indexed="8"/>
        <rFont val="Calibri"/>
        <family val="2"/>
      </rPr>
      <t xml:space="preserve">≤ </t>
    </r>
    <r>
      <rPr>
        <b/>
        <sz val="9"/>
        <color indexed="8"/>
        <rFont val="Tahoma"/>
        <family val="2"/>
        <charset val="161"/>
      </rPr>
      <t>Ε</t>
    </r>
    <r>
      <rPr>
        <b/>
        <sz val="7"/>
        <color indexed="8"/>
        <rFont val="Tahoma"/>
        <family val="2"/>
      </rPr>
      <t>Υ</t>
    </r>
    <r>
      <rPr>
        <b/>
        <sz val="9"/>
        <color indexed="8"/>
        <rFont val="Tahoma"/>
        <family val="2"/>
        <charset val="161"/>
      </rPr>
      <t xml:space="preserve"> ≤70%</t>
    </r>
  </si>
  <si>
    <t>ΤΙΜΗ ΜΟΝΑΔΑΣ ΠΡΟΣΦΟΡΑΣ                            (ευρώ)</t>
  </si>
  <si>
    <t>ΚΟΣΤΟΣ              ΑΝΑ ΥΛΙΚΟ   (ευρώ)</t>
  </si>
  <si>
    <t>ΚΟΣΤΟΣ            ΑΝΑ ΟΜΑΔΑ      (ευρώ)</t>
  </si>
  <si>
    <r>
      <t>ΠΟΣΟΣΤΟ ΕΚΠΤΩΣΗΣ (Ε</t>
    </r>
    <r>
      <rPr>
        <b/>
        <sz val="7"/>
        <color indexed="8"/>
        <rFont val="Tahoma"/>
        <family val="2"/>
      </rPr>
      <t>Ο</t>
    </r>
    <r>
      <rPr>
        <b/>
        <sz val="9"/>
        <color indexed="8"/>
        <rFont val="Tahoma"/>
        <family val="2"/>
        <charset val="161"/>
      </rPr>
      <t>)  ΑΝΑ ΟΜΑΔΑ (%)</t>
    </r>
  </si>
  <si>
    <r>
      <t xml:space="preserve">ΣΙΔΗΡΟΣΩΛΗΝΕΣ     </t>
    </r>
    <r>
      <rPr>
        <sz val="9"/>
        <color indexed="8"/>
        <rFont val="Tahoma"/>
        <family val="2"/>
        <charset val="161"/>
      </rPr>
      <t>Γαλβανισμένοι</t>
    </r>
  </si>
  <si>
    <t>ΣΙΔ/ΣΩΛ.ΓΑΛΒ.ΚΙΤΡΙΝΗ 2"</t>
  </si>
  <si>
    <t>Μ</t>
  </si>
  <si>
    <t>ΣΙΔ/ΣΩΛ.ΓΑΛΒ.ΚΙΤΡΙΝΗ 3"</t>
  </si>
  <si>
    <t>ΣΙΔ/ΣΩΛ.ΓΑΛΒ.ΠΡΑΣΙΝΗ 1"</t>
  </si>
  <si>
    <t>ΣΙΔ/ΣΩΛ.ΓΑΛΒ.ΠΡΑΣΙΝΗ 2.1/2"</t>
  </si>
  <si>
    <t>ΣΙΔ/ΣΩΛ.ΓΑΛΒ.ΠΡΑΣΙΝΗ 1.1/4"</t>
  </si>
  <si>
    <t>ΣΙΔ/ΣΩΛ.ΓΑΛΒ.ΠΡΑΣΙΝΗ 3"</t>
  </si>
  <si>
    <t>ΣΙΔ/ΣΩΛ.ΓΑΛΒ.ΠΡΑΣΙΝΗ 4"</t>
  </si>
  <si>
    <t>ΣΩΛΗΝΕΣ ΗΛΕΚ. ΔΙΚΤΥΩΝ</t>
  </si>
  <si>
    <t>ΣΩΛ.ΗΛΕΚ/ΚΗ Φ50 ΚΟΚΚΙΝΟ</t>
  </si>
  <si>
    <t>ΣΩΛ.ΗΛΕΚ/ΚΗ Φ63 ΜΑΥΡΟ</t>
  </si>
  <si>
    <t>ΣΩΛ.ΗΛΕΚ/ΚΗ Φ90 CORRUGATED</t>
  </si>
  <si>
    <t>ΣΩΛ.Φ110-10ΑΤΜ ΜΑΥΡΟ MRS100</t>
  </si>
  <si>
    <t>ΣΩΛ.Φ160-10ΑΤΜ ΜΑΥΡΟ MRS100</t>
  </si>
  <si>
    <t>ΣΩΛ.Φ200-10ΑΤΜ ΜΑΥΡΟ MRS100</t>
  </si>
  <si>
    <t>ΣΩΛ.Φ225-10ΑΤΜ ΜΑΥΡΟ MRS100</t>
  </si>
  <si>
    <t>ΣΩΛ.Φ280-10ΑΤΜ ΜΑΥΡΟ MRS100</t>
  </si>
  <si>
    <t>ΣΩΛ.Φ315-10ΑΤΜ ΜΑΥΡΟ MRS100</t>
  </si>
  <si>
    <t>ΣΩΛ.Φ40-10ΑΤΜ ΜΑΥΡΟ MRS100</t>
  </si>
  <si>
    <t>ΣΩΛ.Φ50-10ΑΤΜ ΜΑΥΡΟ MRS100</t>
  </si>
  <si>
    <t>ΣΩΛ.Φ63-10ΑΤΜ ΜΑΥΡΟ MRS100</t>
  </si>
  <si>
    <t>ΣΩΛ.Φ75-10ΑΤΜ ΜΑΥΡΟ MRS100</t>
  </si>
  <si>
    <t>ΣΩΛ.Φ90-10ΑΤΜ ΜΑΥΡΟ MRS100</t>
  </si>
  <si>
    <t>ΣΩΛ.Φ200-12.5ΑΤΜ ΜΑΥΡΟ MRS100</t>
  </si>
  <si>
    <t>ΣΩΛ.Φ225-12.5ΑΤΜ ΜΑΥΡΟ MRS100</t>
  </si>
  <si>
    <t>ΣΩΛ.Φ250-12.5ΑΤΜ ΜΑΥΡΟ MRS100</t>
  </si>
  <si>
    <t>ΣΩΛ.Φ315-12.5ΑΤΜ ΜΑΥΡΟ MRS100</t>
  </si>
  <si>
    <t>ΣΩΛ.Φ355-12.5ΑΤΜ ΜΑΥΡΟ MRS101</t>
  </si>
  <si>
    <t>ΣΩΛ.Φ50-12.5ΑΤΜ ΜΑΥΡΟ MRS100</t>
  </si>
  <si>
    <t>ΣΩΛ.Φ63-12.5ΑΤΜ ΜΑΥΡΟ MRS101</t>
  </si>
  <si>
    <t>ΣΩΛ.Φ75-12.5ΑΤΜ ΜΑΥΡΟ MRS100</t>
  </si>
  <si>
    <t>ΣΩΛ.Φ90 -12.5ΑΤΜ ΜΑΥΡΟ MRS100</t>
  </si>
  <si>
    <t>ΣΩΛ.Φ110-16ΑΤΜ ΜΑΥΡΟ MRS100</t>
  </si>
  <si>
    <t>ΣΩΛ.Φ125-16ΑΤΜ ΜΑΥΡΟ MRS100</t>
  </si>
  <si>
    <t>ΣΩΛ.Φ140-16ΑΤΜ ΜΑΥΡΟ MRS100</t>
  </si>
  <si>
    <t>ΣΩΛ.Φ160-16ΑΤΜ ΜΑΥΡΟ MRS100</t>
  </si>
  <si>
    <t>ΣΩΛ.Φ200-16ΑΤΜ ΜΑΥΡΟ MRS100</t>
  </si>
  <si>
    <t>ΣΩΛ.Φ225-16ΑΤΜ ΜΑΥΡΟ MRS100</t>
  </si>
  <si>
    <t>ΣΩΛ.Φ250-16ΑΤΜ ΜΑΥΡΟ MRS100</t>
  </si>
  <si>
    <t>ΣΩΛ.Φ280-16ΑΤΜ ΜΑΥΡΟ MRS100</t>
  </si>
  <si>
    <t>ΣΩΛ.Φ315-16ΑΤΜ ΜΑΥΡΟ MRS100</t>
  </si>
  <si>
    <t>ΣΩΛ.Φ355-16ΑΤΜ ΜΑΥΡΟ MRS100</t>
  </si>
  <si>
    <t>ΣΩΛ.Φ20-16ΑΤΜ ΜΑΥΡΟ MRS100</t>
  </si>
  <si>
    <t>ΣΩΛ.Φ40-16ΑΤΜ ΜΑΥΡΟ MRS100</t>
  </si>
  <si>
    <t>ΣΩΛ.Φ50-16ΑΤΜ ΜΑΥΡΟ MRS100</t>
  </si>
  <si>
    <t>ΣΩΛ.Φ63-16ΑΤΜ ΜΑΥΡΟ MRS100</t>
  </si>
  <si>
    <t>ΣΩΛ.Φ75-16ΑΤΜ ΜΑΥΡΟ MRS100</t>
  </si>
  <si>
    <t>ΣΩΛ.Φ90-16ΑΤΜ ΜΑΥΡΟ MRS100</t>
  </si>
  <si>
    <t xml:space="preserve">ΣΩΛΗΝΕΣ    ΑΡΔΕΥΣΗΣ-ΥΔΡΕΥΣΗΣ ΑΠO ΣΚΛΗΡΟ PVC                                      10ΑΤΜ </t>
  </si>
  <si>
    <t>ΣΩΛ.Φ225-10ΑΤΜ PVC</t>
  </si>
  <si>
    <t>ΣΩΛ.Φ250-10ΑΤΜ PVC</t>
  </si>
  <si>
    <t>ΣΩΛ.Φ280-10ΑΤΜ PVC</t>
  </si>
  <si>
    <t>ΣΩΛ.Φ63-10ΑΤΜ PVC</t>
  </si>
  <si>
    <t>ΣΩΛ.Φ75-10ΑΤΜ PVC</t>
  </si>
  <si>
    <t>ΣΩΛ.Φ90-10ΑΤΜ PVC</t>
  </si>
  <si>
    <t xml:space="preserve">ΣΩΛΗΝΕΣ    ΑΡΔΕΥΣΗΣ-ΥΔΡΕΥΣΗΣ ΑΠO ΣΚΛΗΡΟ PVC                                 12,5ΑΤΜ </t>
  </si>
  <si>
    <t>ΣΩΛ.Φ140-12.5ΑΤΜ PVC</t>
  </si>
  <si>
    <t>ΣΩΛ.Φ160-12.5ΑΤΜ PVC</t>
  </si>
  <si>
    <t>ΣΩΛ.Φ225-12,5ΑΤΜ PVC</t>
  </si>
  <si>
    <t>ΣΩΛ.Φ280-12.5ΑΤΜ PVC</t>
  </si>
  <si>
    <t>ΣΩΛ.Φ355-12.5ΑΤΜ PVC</t>
  </si>
  <si>
    <t xml:space="preserve">ΣΩΛΗΝΕΣ    ΑΡΔΕΥΣΗΣ-ΥΔΡΕΥΣΗΣ ΑΠO ΣΚΛΗΡΟ PVC                                     16ΑΤΜ </t>
  </si>
  <si>
    <t>ΣΩΛ.Φ110-16ΑΤΜ PVC</t>
  </si>
  <si>
    <t>ΣΩΛ.Φ125-16ΑΤΜ PVC</t>
  </si>
  <si>
    <t>ΣΩΛ.Φ140-16ΑΤΜ PVC</t>
  </si>
  <si>
    <t>ΣΩΛ.Φ160-16ΑΤΜ PVC</t>
  </si>
  <si>
    <t>ΣΩΛ.Φ200-16ΑΤΜ PVC</t>
  </si>
  <si>
    <t>ΣΩΛ.Φ225-16ΑΤΜ PVC</t>
  </si>
  <si>
    <t>ΣΩΛ.Φ250-16ΑΤΜ PVC</t>
  </si>
  <si>
    <t>ΣΩΛ.Φ280-16ΑΤΜ PVC</t>
  </si>
  <si>
    <t>ΣΩΛ.Φ355-16ΑΤΜ PVC</t>
  </si>
  <si>
    <t>ΣΩΛ.Φ90-16ΑΤΜ PVC</t>
  </si>
  <si>
    <t>ΣΩΛΗΝΕΣ ΑΡΔΕΥΣΗΣ</t>
  </si>
  <si>
    <t>ΣΩΛ.ΣΠΙΡΑΛ ΝΕΡΟΣΩΛ 32mm-1 1/4"</t>
  </si>
  <si>
    <t>ΣΩΛ.ΣΠΙΡΑΛ ΝΕΡΟΣΩΛ 50mm - 2"</t>
  </si>
  <si>
    <t>ΣΩΛ. ΣΠΙΡΑΛ. ΕΛΑΦΡΟΥ ΤΥΠΟΥ 25mm</t>
  </si>
  <si>
    <t>ΣΩΛ. ΣΠΙΡΑΛ. ΕΛΑΦΡΟΥ ΤΥΠΟΥ 38mm</t>
  </si>
  <si>
    <t>ΣΩΛ. ΣΠΙΡΑΛ. ΕΛΑΦΡΟΥ ΤΥΠΟΥ  50mm</t>
  </si>
  <si>
    <t>ΣΩΛ. ΣΠΙΡΑΛ. ΕΛΑΦΡΟΥ ΤΥΠΟΥ  25mm</t>
  </si>
  <si>
    <r>
      <t xml:space="preserve">ΣΩΛΗΝΕΣ ΥΔΡΕΥΣΗΣ </t>
    </r>
    <r>
      <rPr>
        <sz val="9"/>
        <color indexed="8"/>
        <rFont val="Tahoma"/>
        <family val="2"/>
        <charset val="161"/>
      </rPr>
      <t>Πολυαιθυλενίου</t>
    </r>
  </si>
  <si>
    <t>ΣΩΛ.Φ16x0,2</t>
  </si>
  <si>
    <t>ΣΩΛ.Φ18x0,2</t>
  </si>
  <si>
    <t>ΣΩΛ.Φ18x0,25</t>
  </si>
  <si>
    <t xml:space="preserve">ΣΩΛ.Φ20-16ΑΤΜ ΜΑΥΡΟ MRS100 </t>
  </si>
  <si>
    <t>ΣΩΛ.Φ22x0,3</t>
  </si>
  <si>
    <t>ΣΩΛ.Φ25-16ΑΤΜ ΜΑΥΡΟ MRS100</t>
  </si>
  <si>
    <t>ΣΩΛ.Φ32-10ΑΤΜ ΜΑΥΡΟ MRS100</t>
  </si>
  <si>
    <t>ΣΩΛ.Φ32-16ΑΤΜ ΜΑΥΡΟ MRS100</t>
  </si>
  <si>
    <r>
      <t>ΧΑΛΥΒΔΟΣΩΛΗΝΕΣ</t>
    </r>
    <r>
      <rPr>
        <sz val="9"/>
        <color indexed="8"/>
        <rFont val="Tahoma"/>
        <family val="2"/>
        <charset val="161"/>
      </rPr>
      <t xml:space="preserve">             Χωρίς Ραφή</t>
    </r>
  </si>
  <si>
    <t>ΧΑΛ/ΣΩΛ.ΑΝΕΥ ΡΑΦΗΣ 10"</t>
  </si>
  <si>
    <t>ΧΑΛ/ΣΩΛ.ΑΝΕΥ ΡΑΦΗΣ 273x6.3</t>
  </si>
  <si>
    <t>ΧΑΛ/ΣΩΛ.457 x 5,6 ΡΑΦΗΣ</t>
  </si>
  <si>
    <t>ΧΑΛ/ΣΩΛ.TUBO 114.3x4,5</t>
  </si>
  <si>
    <t>ΚΓΡ</t>
  </si>
  <si>
    <t>ΧΑΛ/ΣΩΛ.TUBO 114.3 40/STD 5L Α106</t>
  </si>
  <si>
    <t>ΧΑΛ/ΣΩΛ.TUBO SCH40 Α.Ρ.  2"</t>
  </si>
  <si>
    <t>ΧΑΛ/ΣΩΛ.TUBO 114.3x3.6 ΑΝΕΦ ΡΑ</t>
  </si>
  <si>
    <t>ΧΑΛ/ΣΩΛ. Χ ΡΑΦΗ 168.x5.6 ΓΑΛΒ</t>
  </si>
  <si>
    <r>
      <t xml:space="preserve">ΧΑΛΥΒΔΟΣΩΛΗΝΕΣ             </t>
    </r>
    <r>
      <rPr>
        <sz val="9"/>
        <color indexed="8"/>
        <rFont val="Tahoma"/>
        <family val="2"/>
        <charset val="161"/>
      </rPr>
      <t xml:space="preserve">  Με Μονωση - μ.μ.</t>
    </r>
  </si>
  <si>
    <t>ΧΑΛ/ΣΩΛ.ΕΠΕΝΔ.Φ168x7.11cm</t>
  </si>
  <si>
    <t>ΧΑΛ/ΣΩΛ.ΜΕ ΠΙΣΣΑ 114,3Χ6,3</t>
  </si>
  <si>
    <t>ΧΑΛ/ΣΩΛ.ΜΕ ΠΙΣΣΑ 168.3</t>
  </si>
  <si>
    <t>ΧΑΛ/ΣΩΛ.ΜΕ ΠΙΣΣΑ 219.1</t>
  </si>
  <si>
    <r>
      <t xml:space="preserve">ΧΑΛΥΒΔΟΣΩΛΗΝΕΣ              </t>
    </r>
    <r>
      <rPr>
        <sz val="9"/>
        <color indexed="8"/>
        <rFont val="Tahoma"/>
        <family val="2"/>
        <charset val="161"/>
      </rPr>
      <t xml:space="preserve"> Με Μονωση - κγρ.</t>
    </r>
  </si>
  <si>
    <t>ΧΑΛ/ΣΩΛ.ΜΕ ΜΟΝΩΣΗ Φ63-Φ100</t>
  </si>
  <si>
    <t>ΧΑΛ/ΣΩΛ.ΜΕ ΜΟΝΩΣΗ Φ110-Φ300</t>
  </si>
  <si>
    <t>ΧΑΛ/ΣΩΛ.ΜΕ ΜΟΝΩΣΗ Φ350-Φ1000</t>
  </si>
  <si>
    <t>ΣΥΝΟΛΑ</t>
  </si>
  <si>
    <t>α. ΣΥΝΟΛΟ ΧΩΡΙΣ Φ.Π.Α.</t>
  </si>
  <si>
    <t>ΚΟΣΤΟΣ ΟΙΚΟΝΟΜΙΚΗΣ ΠΡΟΣΦΟΡΑΣ</t>
  </si>
  <si>
    <t>β.  Φ.Π.Α (24%)</t>
  </si>
  <si>
    <t>γ. ΣΥΝΟΛΟ ΜΕ Φ.Π.Α.</t>
  </si>
  <si>
    <t>β. Φ.Π.Α (24%)</t>
  </si>
  <si>
    <r>
      <t xml:space="preserve">ΣΩΛΗΝΕΣ ΥΔΡΕΥΣΗΣ ΠΟΛΥΑΙΘΥΛΕΝΙΟΥ            10ΑΤΜ                             </t>
    </r>
    <r>
      <rPr>
        <sz val="9"/>
        <color indexed="8"/>
        <rFont val="Tahoma"/>
        <family val="2"/>
        <charset val="161"/>
      </rPr>
      <t xml:space="preserve"> χρώματος μαύρο</t>
    </r>
  </si>
  <si>
    <r>
      <t xml:space="preserve">ΣΩΛΗΝΕΣ ΥΔΡΕΥΣΗΣ ΠΟΛΥΑΙΘΥΛΕΝΙΟΥ     12,5ΑΤΜ </t>
    </r>
    <r>
      <rPr>
        <sz val="9"/>
        <color indexed="8"/>
        <rFont val="Tahoma"/>
        <family val="2"/>
        <charset val="161"/>
      </rPr>
      <t xml:space="preserve">                         χρώματος μαύρο</t>
    </r>
  </si>
  <si>
    <r>
      <t xml:space="preserve">ΣΩΛΗΝΕΣ ΥΔΡΕΥΣΗΣ ΠΟΛΥΑΙΘΥΛΕΝΙΟΥ                 16ΑΤΜ   </t>
    </r>
    <r>
      <rPr>
        <sz val="9"/>
        <color indexed="8"/>
        <rFont val="Tahoma"/>
        <family val="2"/>
        <charset val="161"/>
      </rPr>
      <t xml:space="preserve">                          χρώματος μαύρο</t>
    </r>
  </si>
  <si>
    <t xml:space="preserve">ΟΙΚΟΝΟΜΙΚΗ ΠΡΟΣΦΟΡΑ ΕΝΤΥΠΟ Β </t>
  </si>
  <si>
    <t>ΤΜΗΜΑ 1 -ΣΩΛΗΝΕΣ, Χανιά</t>
  </si>
  <si>
    <t>ΟΑΚ ΑΕ, Δ30/2026- Προμήθεια υδραυλικών υλικών της Διεύθυνσης Διαχείρισης Συγκοινωνιακών και
Υδραυλικών Έργων του ΟΑΚ 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</si>
</sst>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9"/>
      <color indexed="8"/>
      <name val="Tahoma"/>
      <family val="2"/>
      <charset val="161"/>
    </font>
    <font>
      <b/>
      <sz val="10"/>
      <color indexed="8"/>
      <name val="Tahoma"/>
      <family val="2"/>
      <charset val="161"/>
    </font>
    <font>
      <b/>
      <sz val="11"/>
      <color indexed="8"/>
      <name val="Calibri"/>
      <family val="2"/>
      <charset val="161"/>
    </font>
    <font>
      <b/>
      <sz val="8"/>
      <color indexed="8"/>
      <name val="Tahoma"/>
      <family val="2"/>
      <charset val="161"/>
    </font>
    <font>
      <b/>
      <sz val="7"/>
      <color indexed="8"/>
      <name val="Tahoma"/>
      <family val="2"/>
    </font>
    <font>
      <sz val="9"/>
      <color indexed="8"/>
      <name val="Tahoma"/>
      <family val="2"/>
    </font>
    <font>
      <sz val="9"/>
      <color indexed="8"/>
      <name val="Tahoma"/>
      <family val="2"/>
      <charset val="161"/>
    </font>
    <font>
      <b/>
      <sz val="9"/>
      <color indexed="8"/>
      <name val="Calibri"/>
      <family val="2"/>
    </font>
    <font>
      <sz val="9"/>
      <name val="Tahoma"/>
      <family val="2"/>
      <charset val="161"/>
    </font>
    <font>
      <b/>
      <sz val="11"/>
      <color indexed="8"/>
      <name val="Calibri"/>
      <family val="2"/>
    </font>
    <font>
      <b/>
      <sz val="10"/>
      <color indexed="8"/>
      <name val="Calibri"/>
      <family val="2"/>
      <charset val="161"/>
    </font>
    <font>
      <sz val="10"/>
      <color indexed="8"/>
      <name val="Tahoma"/>
      <family val="2"/>
      <charset val="161"/>
    </font>
    <font>
      <sz val="8"/>
      <color indexed="8"/>
      <name val="Calibri"/>
      <family val="2"/>
      <charset val="161"/>
    </font>
    <font>
      <b/>
      <sz val="8"/>
      <color indexed="8"/>
      <name val="Calibri"/>
      <family val="2"/>
      <charset val="161"/>
    </font>
    <font>
      <sz val="9"/>
      <color indexed="8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20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12" xfId="0" applyNumberFormat="1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  <xf numFmtId="0" fontId="3" fillId="4" borderId="12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2" fontId="2" fillId="3" borderId="14" xfId="0" applyNumberFormat="1" applyFont="1" applyFill="1" applyBorder="1" applyAlignment="1">
      <alignment horizontal="center" vertical="center" wrapText="1"/>
    </xf>
    <xf numFmtId="2" fontId="2" fillId="3" borderId="17" xfId="0" applyNumberFormat="1" applyFont="1" applyFill="1" applyBorder="1" applyAlignment="1">
      <alignment horizontal="center" vertical="center" wrapText="1"/>
    </xf>
    <xf numFmtId="10" fontId="2" fillId="5" borderId="18" xfId="0" applyNumberFormat="1" applyFont="1" applyFill="1" applyBorder="1" applyAlignment="1">
      <alignment horizontal="center" vertical="center" wrapText="1"/>
    </xf>
    <xf numFmtId="2" fontId="2" fillId="4" borderId="15" xfId="0" applyNumberFormat="1" applyFont="1" applyFill="1" applyBorder="1" applyAlignment="1">
      <alignment horizontal="center" vertical="center" wrapText="1"/>
    </xf>
    <xf numFmtId="4" fontId="2" fillId="4" borderId="15" xfId="0" applyNumberFormat="1" applyFont="1" applyFill="1" applyBorder="1" applyAlignment="1">
      <alignment horizontal="center" vertical="center" wrapText="1"/>
    </xf>
    <xf numFmtId="2" fontId="2" fillId="6" borderId="19" xfId="0" applyNumberFormat="1" applyFont="1" applyFill="1" applyBorder="1" applyAlignment="1">
      <alignment horizontal="center" vertical="center" wrapText="1"/>
    </xf>
    <xf numFmtId="49" fontId="10" fillId="7" borderId="21" xfId="0" applyNumberFormat="1" applyFont="1" applyFill="1" applyBorder="1" applyAlignment="1"/>
    <xf numFmtId="0" fontId="8" fillId="0" borderId="21" xfId="0" applyFont="1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0" fontId="0" fillId="0" borderId="21" xfId="0" applyBorder="1" applyProtection="1"/>
    <xf numFmtId="4" fontId="0" fillId="0" borderId="21" xfId="0" applyNumberFormat="1" applyBorder="1" applyAlignment="1">
      <alignment horizontal="right"/>
    </xf>
    <xf numFmtId="4" fontId="0" fillId="0" borderId="21" xfId="0" applyNumberFormat="1" applyBorder="1"/>
    <xf numFmtId="49" fontId="8" fillId="7" borderId="9" xfId="0" applyNumberFormat="1" applyFont="1" applyFill="1" applyBorder="1" applyAlignment="1"/>
    <xf numFmtId="0" fontId="8" fillId="0" borderId="9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0" fontId="0" fillId="0" borderId="9" xfId="0" applyBorder="1" applyProtection="1"/>
    <xf numFmtId="4" fontId="0" fillId="0" borderId="9" xfId="0" applyNumberFormat="1" applyBorder="1" applyAlignment="1">
      <alignment horizontal="right"/>
    </xf>
    <xf numFmtId="4" fontId="0" fillId="0" borderId="9" xfId="0" applyNumberFormat="1" applyBorder="1"/>
    <xf numFmtId="49" fontId="10" fillId="7" borderId="9" xfId="0" applyNumberFormat="1" applyFont="1" applyFill="1" applyBorder="1" applyAlignment="1"/>
    <xf numFmtId="0" fontId="10" fillId="7" borderId="9" xfId="0" applyFont="1" applyFill="1" applyBorder="1"/>
    <xf numFmtId="0" fontId="8" fillId="0" borderId="24" xfId="0" applyFont="1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0" fontId="0" fillId="0" borderId="24" xfId="0" applyBorder="1" applyProtection="1"/>
    <xf numFmtId="4" fontId="0" fillId="0" borderId="24" xfId="0" applyNumberFormat="1" applyBorder="1" applyAlignment="1">
      <alignment horizontal="right"/>
    </xf>
    <xf numFmtId="4" fontId="0" fillId="0" borderId="24" xfId="0" applyNumberFormat="1" applyBorder="1"/>
    <xf numFmtId="0" fontId="8" fillId="0" borderId="21" xfId="0" applyNumberFormat="1" applyFont="1" applyFill="1" applyBorder="1" applyAlignment="1">
      <alignment horizontal="center"/>
    </xf>
    <xf numFmtId="49" fontId="8" fillId="7" borderId="21" xfId="0" applyNumberFormat="1" applyFont="1" applyFill="1" applyBorder="1" applyAlignment="1"/>
    <xf numFmtId="0" fontId="8" fillId="0" borderId="9" xfId="0" applyNumberFormat="1" applyFont="1" applyFill="1" applyBorder="1" applyAlignment="1">
      <alignment horizontal="center"/>
    </xf>
    <xf numFmtId="0" fontId="8" fillId="0" borderId="24" xfId="0" applyNumberFormat="1" applyFont="1" applyFill="1" applyBorder="1" applyAlignment="1">
      <alignment horizontal="center"/>
    </xf>
    <xf numFmtId="49" fontId="8" fillId="7" borderId="24" xfId="0" applyNumberFormat="1" applyFont="1" applyFill="1" applyBorder="1" applyAlignment="1"/>
    <xf numFmtId="3" fontId="0" fillId="7" borderId="9" xfId="0" applyNumberFormat="1" applyFill="1" applyBorder="1" applyAlignment="1">
      <alignment horizontal="center"/>
    </xf>
    <xf numFmtId="4" fontId="0" fillId="0" borderId="21" xfId="0" applyNumberFormat="1" applyBorder="1" applyAlignment="1" applyProtection="1">
      <alignment horizontal="right"/>
      <protection locked="0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/>
    </xf>
    <xf numFmtId="4" fontId="0" fillId="0" borderId="0" xfId="0" applyNumberFormat="1" applyBorder="1" applyAlignment="1">
      <alignment horizontal="center" vertical="center"/>
    </xf>
    <xf numFmtId="49" fontId="8" fillId="0" borderId="0" xfId="0" applyNumberFormat="1" applyFont="1" applyFill="1" applyBorder="1" applyAlignment="1"/>
    <xf numFmtId="2" fontId="0" fillId="0" borderId="0" xfId="0" applyNumberFormat="1" applyAlignment="1">
      <alignment horizontal="center"/>
    </xf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/>
    <xf numFmtId="4" fontId="3" fillId="0" borderId="0" xfId="0" applyNumberFormat="1" applyFont="1" applyFill="1" applyBorder="1" applyAlignment="1">
      <alignment horizontal="center"/>
    </xf>
    <xf numFmtId="4" fontId="3" fillId="0" borderId="26" xfId="0" applyNumberFormat="1" applyFont="1" applyFill="1" applyBorder="1" applyAlignment="1">
      <alignment horizontal="center"/>
    </xf>
    <xf numFmtId="4" fontId="4" fillId="8" borderId="27" xfId="0" applyNumberFormat="1" applyFont="1" applyFill="1" applyBorder="1" applyAlignment="1">
      <alignment horizontal="center" vertical="center"/>
    </xf>
    <xf numFmtId="4" fontId="4" fillId="9" borderId="25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4" fillId="0" borderId="27" xfId="0" applyNumberFormat="1" applyFont="1" applyBorder="1" applyAlignment="1">
      <alignment horizontal="center" vertical="center"/>
    </xf>
    <xf numFmtId="4" fontId="4" fillId="0" borderId="28" xfId="0" applyNumberFormat="1" applyFont="1" applyBorder="1" applyAlignment="1">
      <alignment horizontal="center" vertical="center"/>
    </xf>
    <xf numFmtId="4" fontId="11" fillId="4" borderId="29" xfId="0" applyNumberFormat="1" applyFont="1" applyFill="1" applyBorder="1" applyAlignment="1">
      <alignment horizontal="center" vertical="center" wrapText="1"/>
    </xf>
    <xf numFmtId="4" fontId="11" fillId="4" borderId="30" xfId="0" applyNumberFormat="1" applyFont="1" applyFill="1" applyBorder="1" applyAlignment="1">
      <alignment horizontal="center" vertical="center" wrapText="1"/>
    </xf>
    <xf numFmtId="4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/>
    <xf numFmtId="10" fontId="12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/>
    </xf>
    <xf numFmtId="0" fontId="2" fillId="0" borderId="0" xfId="0" applyFont="1" applyFill="1" applyBorder="1"/>
    <xf numFmtId="4" fontId="1" fillId="9" borderId="32" xfId="0" applyNumberFormat="1" applyFont="1" applyFill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4" fontId="1" fillId="0" borderId="33" xfId="0" applyNumberFormat="1" applyFont="1" applyBorder="1" applyAlignment="1">
      <alignment horizontal="center"/>
    </xf>
    <xf numFmtId="4" fontId="14" fillId="0" borderId="0" xfId="0" applyNumberFormat="1" applyFont="1" applyBorder="1" applyAlignment="1">
      <alignment horizontal="center" vertical="center" wrapText="1"/>
    </xf>
    <xf numFmtId="2" fontId="15" fillId="0" borderId="0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16" fillId="0" borderId="0" xfId="0" applyFont="1"/>
    <xf numFmtId="4" fontId="0" fillId="0" borderId="33" xfId="0" applyNumberForma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4" fontId="4" fillId="0" borderId="31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center" vertical="center"/>
    </xf>
    <xf numFmtId="0" fontId="8" fillId="0" borderId="0" xfId="0" applyFont="1" applyFill="1"/>
    <xf numFmtId="4" fontId="4" fillId="0" borderId="33" xfId="0" applyNumberFormat="1" applyFont="1" applyBorder="1" applyAlignment="1">
      <alignment horizontal="center"/>
    </xf>
    <xf numFmtId="4" fontId="4" fillId="0" borderId="32" xfId="0" applyNumberFormat="1" applyFont="1" applyBorder="1" applyAlignment="1">
      <alignment horizontal="center"/>
    </xf>
    <xf numFmtId="0" fontId="8" fillId="7" borderId="21" xfId="0" applyFont="1" applyFill="1" applyBorder="1" applyAlignment="1">
      <alignment horizontal="center" vertical="center" wrapText="1"/>
    </xf>
    <xf numFmtId="4" fontId="0" fillId="7" borderId="21" xfId="0" applyNumberFormat="1" applyFill="1" applyBorder="1" applyAlignment="1">
      <alignment horizontal="center"/>
    </xf>
    <xf numFmtId="0" fontId="0" fillId="7" borderId="21" xfId="0" applyFill="1" applyBorder="1" applyProtection="1"/>
    <xf numFmtId="4" fontId="0" fillId="7" borderId="21" xfId="0" applyNumberFormat="1" applyFill="1" applyBorder="1" applyAlignment="1">
      <alignment horizontal="right"/>
    </xf>
    <xf numFmtId="4" fontId="0" fillId="7" borderId="21" xfId="0" applyNumberFormat="1" applyFill="1" applyBorder="1"/>
    <xf numFmtId="0" fontId="0" fillId="7" borderId="0" xfId="0" applyFill="1"/>
    <xf numFmtId="0" fontId="8" fillId="7" borderId="9" xfId="0" applyFont="1" applyFill="1" applyBorder="1" applyAlignment="1">
      <alignment horizontal="center" vertical="center" wrapText="1"/>
    </xf>
    <xf numFmtId="4" fontId="0" fillId="7" borderId="9" xfId="0" applyNumberFormat="1" applyFill="1" applyBorder="1" applyAlignment="1">
      <alignment horizontal="center"/>
    </xf>
    <xf numFmtId="0" fontId="0" fillId="7" borderId="9" xfId="0" applyFill="1" applyBorder="1" applyProtection="1"/>
    <xf numFmtId="4" fontId="0" fillId="7" borderId="9" xfId="0" applyNumberFormat="1" applyFill="1" applyBorder="1" applyAlignment="1">
      <alignment horizontal="right"/>
    </xf>
    <xf numFmtId="4" fontId="0" fillId="7" borderId="9" xfId="0" applyNumberFormat="1" applyFill="1" applyBorder="1"/>
    <xf numFmtId="0" fontId="8" fillId="0" borderId="14" xfId="0" applyNumberFormat="1" applyFont="1" applyFill="1" applyBorder="1" applyAlignment="1">
      <alignment horizontal="center"/>
    </xf>
    <xf numFmtId="0" fontId="10" fillId="7" borderId="14" xfId="0" applyFont="1" applyFill="1" applyBorder="1"/>
    <xf numFmtId="0" fontId="8" fillId="0" borderId="14" xfId="0" applyFont="1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0" fontId="0" fillId="0" borderId="14" xfId="0" applyBorder="1" applyProtection="1"/>
    <xf numFmtId="4" fontId="0" fillId="0" borderId="14" xfId="0" applyNumberFormat="1" applyBorder="1" applyAlignment="1">
      <alignment horizontal="right"/>
    </xf>
    <xf numFmtId="4" fontId="0" fillId="0" borderId="14" xfId="0" applyNumberFormat="1" applyBorder="1"/>
    <xf numFmtId="49" fontId="8" fillId="7" borderId="14" xfId="0" applyNumberFormat="1" applyFont="1" applyFill="1" applyBorder="1" applyAlignment="1"/>
    <xf numFmtId="49" fontId="10" fillId="7" borderId="14" xfId="0" applyNumberFormat="1" applyFont="1" applyFill="1" applyBorder="1" applyAlignment="1"/>
    <xf numFmtId="0" fontId="8" fillId="7" borderId="9" xfId="0" applyNumberFormat="1" applyFont="1" applyFill="1" applyBorder="1" applyAlignment="1">
      <alignment horizontal="center"/>
    </xf>
    <xf numFmtId="0" fontId="8" fillId="7" borderId="21" xfId="0" applyNumberFormat="1" applyFont="1" applyFill="1" applyBorder="1" applyAlignment="1">
      <alignment horizontal="center"/>
    </xf>
    <xf numFmtId="0" fontId="8" fillId="7" borderId="14" xfId="0" applyNumberFormat="1" applyFont="1" applyFill="1" applyBorder="1" applyAlignment="1">
      <alignment horizontal="center"/>
    </xf>
    <xf numFmtId="0" fontId="8" fillId="7" borderId="14" xfId="0" applyFont="1" applyFill="1" applyBorder="1" applyAlignment="1">
      <alignment horizontal="center" vertical="center" wrapText="1"/>
    </xf>
    <xf numFmtId="4" fontId="0" fillId="7" borderId="14" xfId="0" applyNumberFormat="1" applyFill="1" applyBorder="1" applyAlignment="1">
      <alignment horizontal="center"/>
    </xf>
    <xf numFmtId="0" fontId="0" fillId="7" borderId="14" xfId="0" applyFill="1" applyBorder="1" applyProtection="1"/>
    <xf numFmtId="4" fontId="0" fillId="7" borderId="14" xfId="0" applyNumberFormat="1" applyFill="1" applyBorder="1" applyAlignment="1">
      <alignment horizontal="right"/>
    </xf>
    <xf numFmtId="4" fontId="0" fillId="7" borderId="14" xfId="0" applyNumberFormat="1" applyFill="1" applyBorder="1"/>
    <xf numFmtId="164" fontId="0" fillId="0" borderId="0" xfId="0" applyNumberFormat="1"/>
    <xf numFmtId="2" fontId="0" fillId="0" borderId="0" xfId="0" applyNumberFormat="1"/>
    <xf numFmtId="164" fontId="0" fillId="7" borderId="9" xfId="0" applyNumberFormat="1" applyFill="1" applyBorder="1" applyAlignment="1">
      <alignment horizontal="center"/>
    </xf>
    <xf numFmtId="164" fontId="0" fillId="7" borderId="14" xfId="0" applyNumberFormat="1" applyFill="1" applyBorder="1" applyAlignment="1">
      <alignment horizontal="center"/>
    </xf>
    <xf numFmtId="164" fontId="0" fillId="7" borderId="21" xfId="0" applyNumberFormat="1" applyFill="1" applyBorder="1" applyAlignment="1">
      <alignment horizontal="center"/>
    </xf>
    <xf numFmtId="164" fontId="0" fillId="7" borderId="24" xfId="0" applyNumberFormat="1" applyFill="1" applyBorder="1" applyAlignment="1">
      <alignment horizontal="center"/>
    </xf>
    <xf numFmtId="164" fontId="17" fillId="0" borderId="9" xfId="0" applyNumberFormat="1" applyFont="1" applyBorder="1" applyAlignment="1">
      <alignment horizontal="center" vertical="center"/>
    </xf>
    <xf numFmtId="164" fontId="17" fillId="0" borderId="21" xfId="0" applyNumberFormat="1" applyFont="1" applyBorder="1" applyAlignment="1">
      <alignment horizontal="center" vertical="center"/>
    </xf>
    <xf numFmtId="164" fontId="17" fillId="0" borderId="1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0" fontId="0" fillId="0" borderId="21" xfId="0" applyNumberFormat="1" applyBorder="1" applyProtection="1">
      <protection locked="0"/>
    </xf>
    <xf numFmtId="0" fontId="19" fillId="0" borderId="0" xfId="0" applyFont="1"/>
    <xf numFmtId="0" fontId="19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" fontId="0" fillId="0" borderId="21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10" fontId="0" fillId="0" borderId="34" xfId="0" applyNumberForma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10" fontId="0" fillId="0" borderId="17" xfId="0" applyNumberForma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4" fontId="0" fillId="7" borderId="21" xfId="0" applyNumberForma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4" fontId="0" fillId="7" borderId="9" xfId="0" applyNumberFormat="1" applyFill="1" applyBorder="1" applyAlignment="1">
      <alignment horizontal="center" vertical="center"/>
    </xf>
    <xf numFmtId="4" fontId="0" fillId="7" borderId="14" xfId="0" applyNumberFormat="1" applyFill="1" applyBorder="1" applyAlignment="1">
      <alignment horizontal="center" vertical="center"/>
    </xf>
    <xf numFmtId="10" fontId="0" fillId="7" borderId="34" xfId="0" applyNumberFormat="1" applyFill="1" applyBorder="1" applyAlignment="1">
      <alignment horizontal="center" vertical="center"/>
    </xf>
    <xf numFmtId="10" fontId="0" fillId="7" borderId="12" xfId="0" applyNumberFormat="1" applyFill="1" applyBorder="1" applyAlignment="1">
      <alignment horizontal="center" vertical="center"/>
    </xf>
    <xf numFmtId="10" fontId="0" fillId="7" borderId="17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" fontId="0" fillId="0" borderId="9" xfId="0" applyNumberFormat="1" applyBorder="1" applyAlignment="1"/>
    <xf numFmtId="4" fontId="0" fillId="0" borderId="14" xfId="0" applyNumberFormat="1" applyBorder="1" applyAlignment="1"/>
    <xf numFmtId="10" fontId="0" fillId="0" borderId="12" xfId="0" applyNumberFormat="1" applyBorder="1" applyAlignment="1"/>
    <xf numFmtId="10" fontId="0" fillId="0" borderId="17" xfId="0" applyNumberFormat="1" applyBorder="1" applyAlignment="1"/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10" fontId="0" fillId="0" borderId="35" xfId="0" applyNumberFormat="1" applyBorder="1" applyAlignment="1">
      <alignment horizontal="center" vertical="center"/>
    </xf>
    <xf numFmtId="2" fontId="2" fillId="4" borderId="0" xfId="0" applyNumberFormat="1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2" fontId="2" fillId="3" borderId="27" xfId="0" applyNumberFormat="1" applyFont="1" applyFill="1" applyBorder="1" applyAlignment="1">
      <alignment horizontal="center" wrapText="1"/>
    </xf>
    <xf numFmtId="2" fontId="2" fillId="3" borderId="31" xfId="0" applyNumberFormat="1" applyFont="1" applyFill="1" applyBorder="1" applyAlignment="1">
      <alignment horizontal="center" wrapText="1"/>
    </xf>
    <xf numFmtId="0" fontId="3" fillId="4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2" fontId="5" fillId="4" borderId="0" xfId="0" applyNumberFormat="1" applyFont="1" applyFill="1" applyBorder="1" applyAlignment="1">
      <alignment horizontal="center"/>
    </xf>
    <xf numFmtId="10" fontId="12" fillId="0" borderId="0" xfId="0" applyNumberFormat="1" applyFont="1" applyAlignment="1">
      <alignment horizontal="center"/>
    </xf>
    <xf numFmtId="2" fontId="4" fillId="4" borderId="0" xfId="0" applyNumberFormat="1" applyFont="1" applyFill="1" applyBorder="1" applyAlignment="1">
      <alignment horizontal="center"/>
    </xf>
  </cellXfs>
  <cellStyles count="2">
    <cellStyle name="Βασικό_Εκτύπωση" xfId="1"/>
    <cellStyle name="Κανονικό" xfId="0" builtinId="0"/>
  </cellStyles>
  <dxfs count="3"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0"/>
  <sheetViews>
    <sheetView tabSelected="1" zoomScaleNormal="100" workbookViewId="0">
      <selection activeCell="A2" sqref="A2"/>
    </sheetView>
  </sheetViews>
  <sheetFormatPr defaultRowHeight="15" x14ac:dyDescent="0.25"/>
  <cols>
    <col min="1" max="1" width="18.5703125" customWidth="1"/>
    <col min="3" max="3" width="8.5703125" customWidth="1"/>
    <col min="4" max="4" width="34" bestFit="1" customWidth="1"/>
    <col min="5" max="5" width="11.140625" customWidth="1"/>
    <col min="6" max="6" width="11.28515625" customWidth="1"/>
    <col min="7" max="7" width="23" bestFit="1" customWidth="1"/>
    <col min="8" max="8" width="9.85546875" style="1" customWidth="1"/>
    <col min="9" max="9" width="10.28515625" style="2" bestFit="1" customWidth="1"/>
    <col min="10" max="10" width="20" customWidth="1"/>
    <col min="11" max="11" width="15.7109375" customWidth="1"/>
    <col min="12" max="12" width="14.85546875" customWidth="1"/>
    <col min="13" max="13" width="13.28515625" customWidth="1"/>
    <col min="14" max="14" width="13.7109375" customWidth="1"/>
    <col min="15" max="15" width="15.42578125" customWidth="1"/>
    <col min="18" max="18" width="10.5703125" bestFit="1" customWidth="1"/>
  </cols>
  <sheetData>
    <row r="1" spans="1:15" x14ac:dyDescent="0.25">
      <c r="H1" s="134"/>
    </row>
    <row r="2" spans="1:15" x14ac:dyDescent="0.25">
      <c r="H2" s="134"/>
    </row>
    <row r="3" spans="1:15" x14ac:dyDescent="0.25">
      <c r="A3" s="137" t="s">
        <v>139</v>
      </c>
      <c r="H3" s="134"/>
    </row>
    <row r="4" spans="1:15" x14ac:dyDescent="0.25">
      <c r="A4" s="136" t="s">
        <v>137</v>
      </c>
      <c r="H4" s="134"/>
    </row>
    <row r="5" spans="1:15" x14ac:dyDescent="0.25">
      <c r="A5" s="136" t="s">
        <v>138</v>
      </c>
      <c r="H5" s="134"/>
    </row>
    <row r="6" spans="1:15" x14ac:dyDescent="0.25">
      <c r="H6" s="134"/>
    </row>
    <row r="7" spans="1:15" ht="15.75" thickBot="1" x14ac:dyDescent="0.3"/>
    <row r="8" spans="1:15" ht="35.25" customHeight="1" x14ac:dyDescent="0.25">
      <c r="A8" s="138" t="s">
        <v>0</v>
      </c>
      <c r="B8" s="139"/>
      <c r="C8" s="139"/>
      <c r="D8" s="139"/>
      <c r="E8" s="139"/>
      <c r="F8" s="140"/>
      <c r="G8" s="141" t="s">
        <v>1</v>
      </c>
      <c r="H8" s="142"/>
      <c r="I8" s="143"/>
      <c r="J8" s="144" t="s">
        <v>2</v>
      </c>
      <c r="K8" s="145"/>
      <c r="L8" s="146"/>
      <c r="M8" s="146"/>
      <c r="N8" s="146"/>
      <c r="O8" s="147"/>
    </row>
    <row r="9" spans="1:15" x14ac:dyDescent="0.25">
      <c r="A9" s="3">
        <v>1</v>
      </c>
      <c r="B9" s="4">
        <v>2</v>
      </c>
      <c r="C9" s="5">
        <v>3</v>
      </c>
      <c r="D9" s="5">
        <v>4</v>
      </c>
      <c r="E9" s="6">
        <v>5</v>
      </c>
      <c r="F9" s="7">
        <v>6</v>
      </c>
      <c r="G9" s="8">
        <v>7</v>
      </c>
      <c r="H9" s="9">
        <v>8</v>
      </c>
      <c r="I9" s="8">
        <v>9</v>
      </c>
      <c r="J9" s="10" t="s">
        <v>3</v>
      </c>
      <c r="K9" s="10" t="s">
        <v>4</v>
      </c>
      <c r="L9" s="11">
        <v>11</v>
      </c>
      <c r="M9" s="11">
        <v>12</v>
      </c>
      <c r="N9" s="11">
        <v>13</v>
      </c>
      <c r="O9" s="12">
        <v>14</v>
      </c>
    </row>
    <row r="10" spans="1:15" ht="60.75" customHeight="1" thickBot="1" x14ac:dyDescent="0.3">
      <c r="A10" s="13" t="s">
        <v>5</v>
      </c>
      <c r="B10" s="14" t="s">
        <v>6</v>
      </c>
      <c r="C10" s="15" t="s">
        <v>7</v>
      </c>
      <c r="D10" s="16" t="s">
        <v>8</v>
      </c>
      <c r="E10" s="17" t="s">
        <v>9</v>
      </c>
      <c r="F10" s="18" t="s">
        <v>10</v>
      </c>
      <c r="G10" s="19" t="s">
        <v>11</v>
      </c>
      <c r="H10" s="20" t="s">
        <v>12</v>
      </c>
      <c r="I10" s="19" t="s">
        <v>13</v>
      </c>
      <c r="J10" s="21" t="s">
        <v>14</v>
      </c>
      <c r="K10" s="21" t="s">
        <v>15</v>
      </c>
      <c r="L10" s="22" t="s">
        <v>16</v>
      </c>
      <c r="M10" s="23" t="s">
        <v>17</v>
      </c>
      <c r="N10" s="23" t="s">
        <v>18</v>
      </c>
      <c r="O10" s="24" t="s">
        <v>19</v>
      </c>
    </row>
    <row r="11" spans="1:15" ht="15.75" customHeight="1" thickBot="1" x14ac:dyDescent="0.3">
      <c r="A11" s="157" t="s">
        <v>20</v>
      </c>
      <c r="B11" s="160">
        <v>1</v>
      </c>
      <c r="C11" s="47">
        <v>1</v>
      </c>
      <c r="D11" s="25" t="s">
        <v>21</v>
      </c>
      <c r="E11" s="26" t="s">
        <v>22</v>
      </c>
      <c r="F11" s="27">
        <v>20</v>
      </c>
      <c r="G11" s="129">
        <v>5.07</v>
      </c>
      <c r="H11" s="28">
        <f t="shared" ref="H11:H63" si="0">F11*G11</f>
        <v>101.4</v>
      </c>
      <c r="I11" s="148">
        <f>SUM(H11:H17)</f>
        <v>463.31</v>
      </c>
      <c r="J11" s="135"/>
      <c r="K11" s="29" t="str">
        <f>IF(ISBLANK(J11),"",IF(AND(J11&gt;=0%,J11&lt;=70%),ROUND(J11,4),"ΜΗ ΑΠΟΔΕΚΤΟ"))</f>
        <v/>
      </c>
      <c r="L11" s="37" t="str">
        <f t="shared" ref="L11:L64" si="1">IF(ISBLANK(J11),"",G11-K11*G11)</f>
        <v/>
      </c>
      <c r="M11" s="31" t="e">
        <f>F11*L11</f>
        <v>#VALUE!</v>
      </c>
      <c r="N11" s="151" t="e">
        <f>SUM(M11:M17)</f>
        <v>#VALUE!</v>
      </c>
      <c r="O11" s="154" t="e">
        <f>(I11-N11)/I11</f>
        <v>#VALUE!</v>
      </c>
    </row>
    <row r="12" spans="1:15" ht="15.75" thickBot="1" x14ac:dyDescent="0.3">
      <c r="A12" s="158"/>
      <c r="B12" s="161"/>
      <c r="C12" s="49">
        <v>2</v>
      </c>
      <c r="D12" s="32" t="s">
        <v>23</v>
      </c>
      <c r="E12" s="33" t="s">
        <v>22</v>
      </c>
      <c r="F12" s="34">
        <v>4</v>
      </c>
      <c r="G12" s="127">
        <v>8.9600000000000009</v>
      </c>
      <c r="H12" s="35">
        <f t="shared" si="0"/>
        <v>35.840000000000003</v>
      </c>
      <c r="I12" s="149"/>
      <c r="J12" s="135"/>
      <c r="K12" s="36" t="str">
        <f t="shared" ref="K12:K64" si="2">IF(ISBLANK(J12),"",IF(AND(J12&gt;=0%,J12&lt;=70%),ROUND(J12,4),"ΜΗ ΑΠΟΔΕΚΤΟ"))</f>
        <v/>
      </c>
      <c r="L12" s="37" t="str">
        <f t="shared" si="1"/>
        <v/>
      </c>
      <c r="M12" s="38" t="e">
        <f t="shared" ref="M12:M64" si="3">F12*L12</f>
        <v>#VALUE!</v>
      </c>
      <c r="N12" s="152"/>
      <c r="O12" s="155"/>
    </row>
    <row r="13" spans="1:15" ht="15.75" thickBot="1" x14ac:dyDescent="0.3">
      <c r="A13" s="158"/>
      <c r="B13" s="161"/>
      <c r="C13" s="49">
        <v>3</v>
      </c>
      <c r="D13" s="39" t="s">
        <v>24</v>
      </c>
      <c r="E13" s="33" t="s">
        <v>22</v>
      </c>
      <c r="F13" s="34">
        <v>4</v>
      </c>
      <c r="G13" s="127">
        <v>4.5599999999999996</v>
      </c>
      <c r="H13" s="35">
        <f t="shared" si="0"/>
        <v>18.239999999999998</v>
      </c>
      <c r="I13" s="149"/>
      <c r="J13" s="135"/>
      <c r="K13" s="36" t="str">
        <f t="shared" si="2"/>
        <v/>
      </c>
      <c r="L13" s="37" t="str">
        <f t="shared" si="1"/>
        <v/>
      </c>
      <c r="M13" s="38" t="e">
        <f t="shared" si="3"/>
        <v>#VALUE!</v>
      </c>
      <c r="N13" s="152"/>
      <c r="O13" s="155"/>
    </row>
    <row r="14" spans="1:15" ht="15.75" thickBot="1" x14ac:dyDescent="0.3">
      <c r="A14" s="158"/>
      <c r="B14" s="161"/>
      <c r="C14" s="49">
        <v>4</v>
      </c>
      <c r="D14" s="40" t="s">
        <v>25</v>
      </c>
      <c r="E14" s="33" t="s">
        <v>22</v>
      </c>
      <c r="F14" s="34">
        <v>5</v>
      </c>
      <c r="G14" s="127">
        <v>12.12</v>
      </c>
      <c r="H14" s="35">
        <f t="shared" si="0"/>
        <v>60.599999999999994</v>
      </c>
      <c r="I14" s="149"/>
      <c r="J14" s="135"/>
      <c r="K14" s="36" t="str">
        <f t="shared" si="2"/>
        <v/>
      </c>
      <c r="L14" s="37" t="str">
        <f t="shared" si="1"/>
        <v/>
      </c>
      <c r="M14" s="38" t="e">
        <f t="shared" si="3"/>
        <v>#VALUE!</v>
      </c>
      <c r="N14" s="152"/>
      <c r="O14" s="155"/>
    </row>
    <row r="15" spans="1:15" ht="15.75" thickBot="1" x14ac:dyDescent="0.3">
      <c r="A15" s="158"/>
      <c r="B15" s="161"/>
      <c r="C15" s="49">
        <v>5</v>
      </c>
      <c r="D15" s="40" t="s">
        <v>26</v>
      </c>
      <c r="E15" s="33" t="s">
        <v>22</v>
      </c>
      <c r="F15" s="34">
        <v>5</v>
      </c>
      <c r="G15" s="127">
        <v>6.15</v>
      </c>
      <c r="H15" s="35">
        <f t="shared" si="0"/>
        <v>30.75</v>
      </c>
      <c r="I15" s="149"/>
      <c r="J15" s="135"/>
      <c r="K15" s="36" t="str">
        <f t="shared" si="2"/>
        <v/>
      </c>
      <c r="L15" s="37" t="str">
        <f t="shared" si="1"/>
        <v/>
      </c>
      <c r="M15" s="38" t="e">
        <f t="shared" si="3"/>
        <v>#VALUE!</v>
      </c>
      <c r="N15" s="152"/>
      <c r="O15" s="155"/>
    </row>
    <row r="16" spans="1:15" ht="15.75" thickBot="1" x14ac:dyDescent="0.3">
      <c r="A16" s="158"/>
      <c r="B16" s="161"/>
      <c r="C16" s="49">
        <v>6</v>
      </c>
      <c r="D16" s="40" t="s">
        <v>27</v>
      </c>
      <c r="E16" s="33" t="s">
        <v>22</v>
      </c>
      <c r="F16" s="34">
        <v>6</v>
      </c>
      <c r="G16" s="127">
        <v>16.03</v>
      </c>
      <c r="H16" s="35">
        <f t="shared" si="0"/>
        <v>96.18</v>
      </c>
      <c r="I16" s="149"/>
      <c r="J16" s="135"/>
      <c r="K16" s="36" t="str">
        <f t="shared" si="2"/>
        <v/>
      </c>
      <c r="L16" s="37" t="str">
        <f t="shared" si="1"/>
        <v/>
      </c>
      <c r="M16" s="38" t="e">
        <f t="shared" si="3"/>
        <v>#VALUE!</v>
      </c>
      <c r="N16" s="152"/>
      <c r="O16" s="155"/>
    </row>
    <row r="17" spans="1:15" ht="15.75" thickBot="1" x14ac:dyDescent="0.3">
      <c r="A17" s="159"/>
      <c r="B17" s="162"/>
      <c r="C17" s="107">
        <v>7</v>
      </c>
      <c r="D17" s="108" t="s">
        <v>28</v>
      </c>
      <c r="E17" s="109" t="s">
        <v>22</v>
      </c>
      <c r="F17" s="110">
        <v>5</v>
      </c>
      <c r="G17" s="128">
        <v>24.06</v>
      </c>
      <c r="H17" s="111">
        <f t="shared" si="0"/>
        <v>120.3</v>
      </c>
      <c r="I17" s="150"/>
      <c r="J17" s="135"/>
      <c r="K17" s="112" t="str">
        <f t="shared" si="2"/>
        <v/>
      </c>
      <c r="L17" s="113" t="str">
        <f t="shared" si="1"/>
        <v/>
      </c>
      <c r="M17" s="114" t="e">
        <f t="shared" si="3"/>
        <v>#VALUE!</v>
      </c>
      <c r="N17" s="153"/>
      <c r="O17" s="156"/>
    </row>
    <row r="18" spans="1:15" ht="15.75" thickBot="1" x14ac:dyDescent="0.3">
      <c r="A18" s="163" t="s">
        <v>29</v>
      </c>
      <c r="B18" s="166">
        <v>2</v>
      </c>
      <c r="C18" s="47">
        <v>8</v>
      </c>
      <c r="D18" s="48" t="s">
        <v>30</v>
      </c>
      <c r="E18" s="26" t="s">
        <v>22</v>
      </c>
      <c r="F18" s="27">
        <v>30</v>
      </c>
      <c r="G18" s="129">
        <v>0.39</v>
      </c>
      <c r="H18" s="28">
        <f t="shared" si="0"/>
        <v>11.700000000000001</v>
      </c>
      <c r="I18" s="151">
        <f>SUM(H18:H20)</f>
        <v>54.3</v>
      </c>
      <c r="J18" s="135"/>
      <c r="K18" s="29" t="str">
        <f t="shared" si="2"/>
        <v/>
      </c>
      <c r="L18" s="30" t="str">
        <f t="shared" si="1"/>
        <v/>
      </c>
      <c r="M18" s="31" t="e">
        <f t="shared" si="3"/>
        <v>#VALUE!</v>
      </c>
      <c r="N18" s="151" t="e">
        <f>SUM(M18:M20)</f>
        <v>#VALUE!</v>
      </c>
      <c r="O18" s="154" t="e">
        <f>(I18-N18)/I18</f>
        <v>#VALUE!</v>
      </c>
    </row>
    <row r="19" spans="1:15" ht="15.75" thickBot="1" x14ac:dyDescent="0.3">
      <c r="A19" s="169"/>
      <c r="B19" s="171"/>
      <c r="C19" s="49">
        <v>9</v>
      </c>
      <c r="D19" s="32" t="s">
        <v>31</v>
      </c>
      <c r="E19" s="33" t="s">
        <v>22</v>
      </c>
      <c r="F19" s="34">
        <v>30</v>
      </c>
      <c r="G19" s="127">
        <v>0.47</v>
      </c>
      <c r="H19" s="35">
        <f t="shared" si="0"/>
        <v>14.1</v>
      </c>
      <c r="I19" s="149"/>
      <c r="J19" s="135"/>
      <c r="K19" s="36" t="str">
        <f t="shared" si="2"/>
        <v/>
      </c>
      <c r="L19" s="37" t="str">
        <f t="shared" si="1"/>
        <v/>
      </c>
      <c r="M19" s="38" t="e">
        <f t="shared" si="3"/>
        <v>#VALUE!</v>
      </c>
      <c r="N19" s="152"/>
      <c r="O19" s="155"/>
    </row>
    <row r="20" spans="1:15" ht="15.75" thickBot="1" x14ac:dyDescent="0.3">
      <c r="A20" s="170"/>
      <c r="B20" s="172"/>
      <c r="C20" s="107">
        <v>10</v>
      </c>
      <c r="D20" s="115" t="s">
        <v>32</v>
      </c>
      <c r="E20" s="109" t="s">
        <v>22</v>
      </c>
      <c r="F20" s="110">
        <v>30</v>
      </c>
      <c r="G20" s="128">
        <v>0.95</v>
      </c>
      <c r="H20" s="111">
        <f t="shared" si="0"/>
        <v>28.5</v>
      </c>
      <c r="I20" s="150"/>
      <c r="J20" s="135"/>
      <c r="K20" s="112" t="str">
        <f t="shared" si="2"/>
        <v/>
      </c>
      <c r="L20" s="113" t="str">
        <f t="shared" si="1"/>
        <v/>
      </c>
      <c r="M20" s="114" t="e">
        <f t="shared" si="3"/>
        <v>#VALUE!</v>
      </c>
      <c r="N20" s="153"/>
      <c r="O20" s="156"/>
    </row>
    <row r="21" spans="1:15" ht="15.75" thickBot="1" x14ac:dyDescent="0.3">
      <c r="A21" s="163" t="s">
        <v>134</v>
      </c>
      <c r="B21" s="166">
        <v>3</v>
      </c>
      <c r="C21" s="47">
        <v>11</v>
      </c>
      <c r="D21" s="25" t="s">
        <v>33</v>
      </c>
      <c r="E21" s="26" t="s">
        <v>22</v>
      </c>
      <c r="F21" s="27">
        <v>80</v>
      </c>
      <c r="G21" s="132">
        <v>5.59</v>
      </c>
      <c r="H21" s="28">
        <f t="shared" si="0"/>
        <v>447.2</v>
      </c>
      <c r="I21" s="151">
        <f>SUM(H21:H31)</f>
        <v>3049.78</v>
      </c>
      <c r="J21" s="135"/>
      <c r="K21" s="29" t="str">
        <f t="shared" si="2"/>
        <v/>
      </c>
      <c r="L21" s="30" t="str">
        <f t="shared" si="1"/>
        <v/>
      </c>
      <c r="M21" s="31" t="e">
        <f t="shared" si="3"/>
        <v>#VALUE!</v>
      </c>
      <c r="N21" s="151" t="e">
        <f>SUM(M21:M31)</f>
        <v>#VALUE!</v>
      </c>
      <c r="O21" s="154" t="e">
        <f>(I21-N21)/I21</f>
        <v>#VALUE!</v>
      </c>
    </row>
    <row r="22" spans="1:15" ht="15.75" thickBot="1" x14ac:dyDescent="0.3">
      <c r="A22" s="164"/>
      <c r="B22" s="167"/>
      <c r="C22" s="49">
        <v>12</v>
      </c>
      <c r="D22" s="32" t="s">
        <v>34</v>
      </c>
      <c r="E22" s="33" t="s">
        <v>22</v>
      </c>
      <c r="F22" s="52">
        <v>60</v>
      </c>
      <c r="G22" s="131">
        <v>11.74</v>
      </c>
      <c r="H22" s="35">
        <f t="shared" si="0"/>
        <v>704.4</v>
      </c>
      <c r="I22" s="149"/>
      <c r="J22" s="135"/>
      <c r="K22" s="36" t="str">
        <f t="shared" si="2"/>
        <v/>
      </c>
      <c r="L22" s="37" t="str">
        <f t="shared" si="1"/>
        <v/>
      </c>
      <c r="M22" s="38" t="e">
        <f t="shared" si="3"/>
        <v>#VALUE!</v>
      </c>
      <c r="N22" s="152"/>
      <c r="O22" s="155"/>
    </row>
    <row r="23" spans="1:15" ht="15.75" thickBot="1" x14ac:dyDescent="0.3">
      <c r="A23" s="164"/>
      <c r="B23" s="167"/>
      <c r="C23" s="49">
        <v>13</v>
      </c>
      <c r="D23" s="32" t="s">
        <v>35</v>
      </c>
      <c r="E23" s="33" t="s">
        <v>22</v>
      </c>
      <c r="F23" s="34">
        <v>6</v>
      </c>
      <c r="G23" s="131">
        <v>17.96</v>
      </c>
      <c r="H23" s="35">
        <f t="shared" si="0"/>
        <v>107.76</v>
      </c>
      <c r="I23" s="149"/>
      <c r="J23" s="135"/>
      <c r="K23" s="36" t="str">
        <f t="shared" si="2"/>
        <v/>
      </c>
      <c r="L23" s="37" t="str">
        <f t="shared" si="1"/>
        <v/>
      </c>
      <c r="M23" s="38" t="e">
        <f t="shared" si="3"/>
        <v>#VALUE!</v>
      </c>
      <c r="N23" s="152"/>
      <c r="O23" s="155"/>
    </row>
    <row r="24" spans="1:15" ht="15.75" thickBot="1" x14ac:dyDescent="0.3">
      <c r="A24" s="164"/>
      <c r="B24" s="167"/>
      <c r="C24" s="49">
        <v>14</v>
      </c>
      <c r="D24" s="32" t="s">
        <v>36</v>
      </c>
      <c r="E24" s="33" t="s">
        <v>22</v>
      </c>
      <c r="F24" s="34">
        <v>30</v>
      </c>
      <c r="G24" s="131">
        <v>22.2</v>
      </c>
      <c r="H24" s="35">
        <f t="shared" si="0"/>
        <v>666</v>
      </c>
      <c r="I24" s="149"/>
      <c r="J24" s="135"/>
      <c r="K24" s="36" t="str">
        <f t="shared" si="2"/>
        <v/>
      </c>
      <c r="L24" s="37" t="str">
        <f t="shared" si="1"/>
        <v/>
      </c>
      <c r="M24" s="38" t="e">
        <f t="shared" si="3"/>
        <v>#VALUE!</v>
      </c>
      <c r="N24" s="152"/>
      <c r="O24" s="155"/>
    </row>
    <row r="25" spans="1:15" ht="15.75" thickBot="1" x14ac:dyDescent="0.3">
      <c r="A25" s="164"/>
      <c r="B25" s="167"/>
      <c r="C25" s="49">
        <v>15</v>
      </c>
      <c r="D25" s="32" t="s">
        <v>37</v>
      </c>
      <c r="E25" s="33" t="s">
        <v>22</v>
      </c>
      <c r="F25" s="34">
        <v>6</v>
      </c>
      <c r="G25" s="131">
        <v>34.97</v>
      </c>
      <c r="H25" s="35">
        <f t="shared" si="0"/>
        <v>209.82</v>
      </c>
      <c r="I25" s="149"/>
      <c r="J25" s="135"/>
      <c r="K25" s="36" t="str">
        <f t="shared" si="2"/>
        <v/>
      </c>
      <c r="L25" s="37" t="str">
        <f t="shared" si="1"/>
        <v/>
      </c>
      <c r="M25" s="38" t="e">
        <f t="shared" si="3"/>
        <v>#VALUE!</v>
      </c>
      <c r="N25" s="152"/>
      <c r="O25" s="155"/>
    </row>
    <row r="26" spans="1:15" ht="15.75" thickBot="1" x14ac:dyDescent="0.3">
      <c r="A26" s="164"/>
      <c r="B26" s="167"/>
      <c r="C26" s="49">
        <v>16</v>
      </c>
      <c r="D26" s="39" t="s">
        <v>38</v>
      </c>
      <c r="E26" s="33" t="s">
        <v>22</v>
      </c>
      <c r="F26" s="34">
        <v>12</v>
      </c>
      <c r="G26" s="131">
        <v>42.32</v>
      </c>
      <c r="H26" s="35">
        <f t="shared" si="0"/>
        <v>507.84000000000003</v>
      </c>
      <c r="I26" s="149"/>
      <c r="J26" s="135"/>
      <c r="K26" s="36" t="str">
        <f t="shared" si="2"/>
        <v/>
      </c>
      <c r="L26" s="37" t="str">
        <f t="shared" si="1"/>
        <v/>
      </c>
      <c r="M26" s="38" t="e">
        <f t="shared" si="3"/>
        <v>#VALUE!</v>
      </c>
      <c r="N26" s="152"/>
      <c r="O26" s="155"/>
    </row>
    <row r="27" spans="1:15" ht="15.75" thickBot="1" x14ac:dyDescent="0.3">
      <c r="A27" s="164"/>
      <c r="B27" s="167"/>
      <c r="C27" s="49">
        <v>17</v>
      </c>
      <c r="D27" s="32" t="s">
        <v>39</v>
      </c>
      <c r="E27" s="33" t="s">
        <v>22</v>
      </c>
      <c r="F27" s="34">
        <v>14</v>
      </c>
      <c r="G27" s="131">
        <v>0.79</v>
      </c>
      <c r="H27" s="35">
        <f t="shared" si="0"/>
        <v>11.06</v>
      </c>
      <c r="I27" s="149"/>
      <c r="J27" s="135"/>
      <c r="K27" s="36" t="str">
        <f t="shared" si="2"/>
        <v/>
      </c>
      <c r="L27" s="37" t="str">
        <f t="shared" si="1"/>
        <v/>
      </c>
      <c r="M27" s="38" t="e">
        <f t="shared" si="3"/>
        <v>#VALUE!</v>
      </c>
      <c r="N27" s="152"/>
      <c r="O27" s="155"/>
    </row>
    <row r="28" spans="1:15" ht="15.75" thickBot="1" x14ac:dyDescent="0.3">
      <c r="A28" s="164"/>
      <c r="B28" s="167"/>
      <c r="C28" s="49">
        <v>18</v>
      </c>
      <c r="D28" s="39" t="s">
        <v>40</v>
      </c>
      <c r="E28" s="33" t="s">
        <v>22</v>
      </c>
      <c r="F28" s="34">
        <v>6</v>
      </c>
      <c r="G28" s="131">
        <v>1.21</v>
      </c>
      <c r="H28" s="35">
        <f t="shared" si="0"/>
        <v>7.26</v>
      </c>
      <c r="I28" s="149"/>
      <c r="J28" s="135"/>
      <c r="K28" s="36" t="str">
        <f t="shared" si="2"/>
        <v/>
      </c>
      <c r="L28" s="37" t="str">
        <f t="shared" si="1"/>
        <v/>
      </c>
      <c r="M28" s="38" t="e">
        <f t="shared" si="3"/>
        <v>#VALUE!</v>
      </c>
      <c r="N28" s="152"/>
      <c r="O28" s="155"/>
    </row>
    <row r="29" spans="1:15" ht="15.75" thickBot="1" x14ac:dyDescent="0.3">
      <c r="A29" s="164"/>
      <c r="B29" s="167"/>
      <c r="C29" s="49">
        <v>19</v>
      </c>
      <c r="D29" s="32" t="s">
        <v>41</v>
      </c>
      <c r="E29" s="33" t="s">
        <v>22</v>
      </c>
      <c r="F29" s="34">
        <v>48</v>
      </c>
      <c r="G29" s="131">
        <v>1.84</v>
      </c>
      <c r="H29" s="35">
        <f t="shared" si="0"/>
        <v>88.320000000000007</v>
      </c>
      <c r="I29" s="149"/>
      <c r="J29" s="135"/>
      <c r="K29" s="36" t="str">
        <f t="shared" si="2"/>
        <v/>
      </c>
      <c r="L29" s="37" t="str">
        <f t="shared" si="1"/>
        <v/>
      </c>
      <c r="M29" s="38" t="e">
        <f t="shared" si="3"/>
        <v>#VALUE!</v>
      </c>
      <c r="N29" s="152"/>
      <c r="O29" s="155"/>
    </row>
    <row r="30" spans="1:15" ht="15.75" thickBot="1" x14ac:dyDescent="0.3">
      <c r="A30" s="164"/>
      <c r="B30" s="167"/>
      <c r="C30" s="49">
        <v>20</v>
      </c>
      <c r="D30" s="32" t="s">
        <v>42</v>
      </c>
      <c r="E30" s="33" t="s">
        <v>22</v>
      </c>
      <c r="F30" s="34">
        <v>100</v>
      </c>
      <c r="G30" s="131">
        <v>2.5499999999999998</v>
      </c>
      <c r="H30" s="35">
        <f t="shared" si="0"/>
        <v>254.99999999999997</v>
      </c>
      <c r="I30" s="149"/>
      <c r="J30" s="135"/>
      <c r="K30" s="36" t="str">
        <f t="shared" si="2"/>
        <v/>
      </c>
      <c r="L30" s="37" t="str">
        <f t="shared" si="1"/>
        <v/>
      </c>
      <c r="M30" s="38" t="e">
        <f t="shared" si="3"/>
        <v>#VALUE!</v>
      </c>
      <c r="N30" s="152"/>
      <c r="O30" s="155"/>
    </row>
    <row r="31" spans="1:15" ht="15.75" thickBot="1" x14ac:dyDescent="0.3">
      <c r="A31" s="165"/>
      <c r="B31" s="168"/>
      <c r="C31" s="107">
        <v>21</v>
      </c>
      <c r="D31" s="115" t="s">
        <v>43</v>
      </c>
      <c r="E31" s="109" t="s">
        <v>22</v>
      </c>
      <c r="F31" s="110">
        <v>12</v>
      </c>
      <c r="G31" s="133">
        <v>3.76</v>
      </c>
      <c r="H31" s="111">
        <f t="shared" si="0"/>
        <v>45.12</v>
      </c>
      <c r="I31" s="150"/>
      <c r="J31" s="135"/>
      <c r="K31" s="112" t="str">
        <f t="shared" si="2"/>
        <v/>
      </c>
      <c r="L31" s="113" t="str">
        <f t="shared" si="1"/>
        <v/>
      </c>
      <c r="M31" s="114" t="e">
        <f t="shared" si="3"/>
        <v>#VALUE!</v>
      </c>
      <c r="N31" s="153"/>
      <c r="O31" s="156"/>
    </row>
    <row r="32" spans="1:15" ht="15.75" thickBot="1" x14ac:dyDescent="0.3">
      <c r="A32" s="163" t="s">
        <v>135</v>
      </c>
      <c r="B32" s="166">
        <v>4</v>
      </c>
      <c r="C32" s="47">
        <v>22</v>
      </c>
      <c r="D32" s="48" t="s">
        <v>44</v>
      </c>
      <c r="E32" s="26" t="s">
        <v>22</v>
      </c>
      <c r="F32" s="27">
        <v>5</v>
      </c>
      <c r="G32" s="132">
        <v>24.75</v>
      </c>
      <c r="H32" s="28">
        <f t="shared" si="0"/>
        <v>123.75</v>
      </c>
      <c r="I32" s="151">
        <f>SUM(H32:H40)</f>
        <v>2922.67</v>
      </c>
      <c r="J32" s="135"/>
      <c r="K32" s="29" t="str">
        <f t="shared" si="2"/>
        <v/>
      </c>
      <c r="L32" s="30" t="str">
        <f t="shared" si="1"/>
        <v/>
      </c>
      <c r="M32" s="31" t="e">
        <f t="shared" si="3"/>
        <v>#VALUE!</v>
      </c>
      <c r="N32" s="151" t="e">
        <f>SUM(M32:M40)</f>
        <v>#VALUE!</v>
      </c>
      <c r="O32" s="154" t="e">
        <f>(I32-N32)/I32</f>
        <v>#VALUE!</v>
      </c>
    </row>
    <row r="33" spans="1:15" ht="15.75" thickBot="1" x14ac:dyDescent="0.3">
      <c r="A33" s="169"/>
      <c r="B33" s="171"/>
      <c r="C33" s="49">
        <v>23</v>
      </c>
      <c r="D33" s="32" t="s">
        <v>45</v>
      </c>
      <c r="E33" s="33" t="s">
        <v>22</v>
      </c>
      <c r="F33" s="34">
        <v>24</v>
      </c>
      <c r="G33" s="131">
        <v>32.57</v>
      </c>
      <c r="H33" s="35">
        <f t="shared" si="0"/>
        <v>781.68000000000006</v>
      </c>
      <c r="I33" s="149"/>
      <c r="J33" s="135"/>
      <c r="K33" s="36" t="str">
        <f t="shared" si="2"/>
        <v/>
      </c>
      <c r="L33" s="37" t="str">
        <f t="shared" si="1"/>
        <v/>
      </c>
      <c r="M33" s="38" t="e">
        <f t="shared" si="3"/>
        <v>#VALUE!</v>
      </c>
      <c r="N33" s="152"/>
      <c r="O33" s="155"/>
    </row>
    <row r="34" spans="1:15" ht="15.75" thickBot="1" x14ac:dyDescent="0.3">
      <c r="A34" s="169"/>
      <c r="B34" s="167"/>
      <c r="C34" s="49">
        <v>24</v>
      </c>
      <c r="D34" s="32" t="s">
        <v>46</v>
      </c>
      <c r="E34" s="33" t="s">
        <v>22</v>
      </c>
      <c r="F34" s="34">
        <v>6</v>
      </c>
      <c r="G34" s="131">
        <v>33.39</v>
      </c>
      <c r="H34" s="35">
        <f t="shared" si="0"/>
        <v>200.34</v>
      </c>
      <c r="I34" s="149"/>
      <c r="J34" s="135"/>
      <c r="K34" s="36" t="str">
        <f t="shared" si="2"/>
        <v/>
      </c>
      <c r="L34" s="37" t="str">
        <f t="shared" si="1"/>
        <v/>
      </c>
      <c r="M34" s="38" t="e">
        <f t="shared" si="3"/>
        <v>#VALUE!</v>
      </c>
      <c r="N34" s="152"/>
      <c r="O34" s="155"/>
    </row>
    <row r="35" spans="1:15" ht="15.75" thickBot="1" x14ac:dyDescent="0.3">
      <c r="A35" s="169"/>
      <c r="B35" s="167"/>
      <c r="C35" s="49">
        <v>25</v>
      </c>
      <c r="D35" s="32" t="s">
        <v>47</v>
      </c>
      <c r="E35" s="33" t="s">
        <v>22</v>
      </c>
      <c r="F35" s="34">
        <v>12</v>
      </c>
      <c r="G35" s="131">
        <v>55.66</v>
      </c>
      <c r="H35" s="35">
        <f t="shared" si="0"/>
        <v>667.92</v>
      </c>
      <c r="I35" s="149"/>
      <c r="J35" s="135"/>
      <c r="K35" s="36" t="str">
        <f t="shared" si="2"/>
        <v/>
      </c>
      <c r="L35" s="37" t="str">
        <f t="shared" si="1"/>
        <v/>
      </c>
      <c r="M35" s="38" t="e">
        <f t="shared" si="3"/>
        <v>#VALUE!</v>
      </c>
      <c r="N35" s="152"/>
      <c r="O35" s="155"/>
    </row>
    <row r="36" spans="1:15" ht="15.75" thickBot="1" x14ac:dyDescent="0.3">
      <c r="A36" s="169"/>
      <c r="B36" s="167"/>
      <c r="C36" s="49">
        <v>26</v>
      </c>
      <c r="D36" s="32" t="s">
        <v>48</v>
      </c>
      <c r="E36" s="33" t="s">
        <v>22</v>
      </c>
      <c r="F36" s="34">
        <v>6</v>
      </c>
      <c r="G36" s="131">
        <v>79.86</v>
      </c>
      <c r="H36" s="35">
        <f t="shared" si="0"/>
        <v>479.15999999999997</v>
      </c>
      <c r="I36" s="149"/>
      <c r="J36" s="135"/>
      <c r="K36" s="36" t="str">
        <f t="shared" si="2"/>
        <v/>
      </c>
      <c r="L36" s="37" t="str">
        <f t="shared" si="1"/>
        <v/>
      </c>
      <c r="M36" s="38" t="e">
        <f t="shared" si="3"/>
        <v>#VALUE!</v>
      </c>
      <c r="N36" s="152"/>
      <c r="O36" s="155"/>
    </row>
    <row r="37" spans="1:15" ht="15.75" thickBot="1" x14ac:dyDescent="0.3">
      <c r="A37" s="169"/>
      <c r="B37" s="167"/>
      <c r="C37" s="49">
        <v>27</v>
      </c>
      <c r="D37" s="32" t="s">
        <v>49</v>
      </c>
      <c r="E37" s="33" t="s">
        <v>22</v>
      </c>
      <c r="F37" s="34">
        <v>100</v>
      </c>
      <c r="G37" s="131">
        <v>1.44</v>
      </c>
      <c r="H37" s="35">
        <f t="shared" si="0"/>
        <v>144</v>
      </c>
      <c r="I37" s="149"/>
      <c r="J37" s="135"/>
      <c r="K37" s="36" t="str">
        <f t="shared" si="2"/>
        <v/>
      </c>
      <c r="L37" s="37" t="str">
        <f t="shared" si="1"/>
        <v/>
      </c>
      <c r="M37" s="38" t="e">
        <f t="shared" si="3"/>
        <v>#VALUE!</v>
      </c>
      <c r="N37" s="152"/>
      <c r="O37" s="155"/>
    </row>
    <row r="38" spans="1:15" ht="15.75" thickBot="1" x14ac:dyDescent="0.3">
      <c r="A38" s="169"/>
      <c r="B38" s="167"/>
      <c r="C38" s="49">
        <v>28</v>
      </c>
      <c r="D38" s="32" t="s">
        <v>50</v>
      </c>
      <c r="E38" s="33" t="s">
        <v>22</v>
      </c>
      <c r="F38" s="34">
        <v>42</v>
      </c>
      <c r="G38" s="131">
        <v>2.31</v>
      </c>
      <c r="H38" s="35">
        <f t="shared" si="0"/>
        <v>97.02</v>
      </c>
      <c r="I38" s="149"/>
      <c r="J38" s="135"/>
      <c r="K38" s="36" t="str">
        <f t="shared" si="2"/>
        <v/>
      </c>
      <c r="L38" s="37" t="str">
        <f t="shared" si="1"/>
        <v/>
      </c>
      <c r="M38" s="38" t="e">
        <f t="shared" si="3"/>
        <v>#VALUE!</v>
      </c>
      <c r="N38" s="152"/>
      <c r="O38" s="155"/>
    </row>
    <row r="39" spans="1:15" ht="15.75" thickBot="1" x14ac:dyDescent="0.3">
      <c r="A39" s="169"/>
      <c r="B39" s="167"/>
      <c r="C39" s="49">
        <v>29</v>
      </c>
      <c r="D39" s="39" t="s">
        <v>51</v>
      </c>
      <c r="E39" s="33" t="s">
        <v>22</v>
      </c>
      <c r="F39" s="34">
        <v>100</v>
      </c>
      <c r="G39" s="131">
        <v>3.76</v>
      </c>
      <c r="H39" s="35">
        <f t="shared" si="0"/>
        <v>376</v>
      </c>
      <c r="I39" s="149"/>
      <c r="J39" s="135"/>
      <c r="K39" s="36" t="str">
        <f t="shared" si="2"/>
        <v/>
      </c>
      <c r="L39" s="37" t="str">
        <f t="shared" si="1"/>
        <v/>
      </c>
      <c r="M39" s="38" t="e">
        <f t="shared" si="3"/>
        <v>#VALUE!</v>
      </c>
      <c r="N39" s="152"/>
      <c r="O39" s="155"/>
    </row>
    <row r="40" spans="1:15" ht="15.75" thickBot="1" x14ac:dyDescent="0.3">
      <c r="A40" s="170"/>
      <c r="B40" s="168"/>
      <c r="C40" s="107">
        <v>30</v>
      </c>
      <c r="D40" s="116" t="s">
        <v>52</v>
      </c>
      <c r="E40" s="109" t="s">
        <v>22</v>
      </c>
      <c r="F40" s="110">
        <v>12</v>
      </c>
      <c r="G40" s="133">
        <v>4.4000000000000004</v>
      </c>
      <c r="H40" s="111">
        <f t="shared" si="0"/>
        <v>52.800000000000004</v>
      </c>
      <c r="I40" s="150"/>
      <c r="J40" s="135"/>
      <c r="K40" s="112" t="str">
        <f t="shared" si="2"/>
        <v/>
      </c>
      <c r="L40" s="113" t="str">
        <f t="shared" si="1"/>
        <v/>
      </c>
      <c r="M40" s="114" t="e">
        <f t="shared" si="3"/>
        <v>#VALUE!</v>
      </c>
      <c r="N40" s="153"/>
      <c r="O40" s="156"/>
    </row>
    <row r="41" spans="1:15" ht="15.75" thickBot="1" x14ac:dyDescent="0.3">
      <c r="A41" s="163" t="s">
        <v>136</v>
      </c>
      <c r="B41" s="166">
        <v>5</v>
      </c>
      <c r="C41" s="47">
        <v>31</v>
      </c>
      <c r="D41" s="48" t="s">
        <v>53</v>
      </c>
      <c r="E41" s="26" t="s">
        <v>22</v>
      </c>
      <c r="F41" s="27">
        <v>1358</v>
      </c>
      <c r="G41" s="132">
        <v>8.7200000000000006</v>
      </c>
      <c r="H41" s="28">
        <f t="shared" si="0"/>
        <v>11841.76</v>
      </c>
      <c r="I41" s="151">
        <f>SUM(H41:H56)</f>
        <v>47267.799999999981</v>
      </c>
      <c r="J41" s="135"/>
      <c r="K41" s="29" t="str">
        <f t="shared" si="2"/>
        <v/>
      </c>
      <c r="L41" s="30" t="str">
        <f t="shared" si="1"/>
        <v/>
      </c>
      <c r="M41" s="31" t="e">
        <f t="shared" si="3"/>
        <v>#VALUE!</v>
      </c>
      <c r="N41" s="151" t="e">
        <f>SUM(M41:M56)</f>
        <v>#VALUE!</v>
      </c>
      <c r="O41" s="154" t="e">
        <f>(I41-N41)/I41</f>
        <v>#VALUE!</v>
      </c>
    </row>
    <row r="42" spans="1:15" ht="15.75" thickBot="1" x14ac:dyDescent="0.3">
      <c r="A42" s="164"/>
      <c r="B42" s="167"/>
      <c r="C42" s="49">
        <v>32</v>
      </c>
      <c r="D42" s="32" t="s">
        <v>54</v>
      </c>
      <c r="E42" s="33" t="s">
        <v>22</v>
      </c>
      <c r="F42" s="34">
        <v>84</v>
      </c>
      <c r="G42" s="131">
        <v>10.07</v>
      </c>
      <c r="H42" s="35">
        <f t="shared" si="0"/>
        <v>845.88</v>
      </c>
      <c r="I42" s="149"/>
      <c r="J42" s="135"/>
      <c r="K42" s="36" t="str">
        <f t="shared" si="2"/>
        <v/>
      </c>
      <c r="L42" s="37" t="str">
        <f t="shared" si="1"/>
        <v/>
      </c>
      <c r="M42" s="38" t="e">
        <f t="shared" si="3"/>
        <v>#VALUE!</v>
      </c>
      <c r="N42" s="152"/>
      <c r="O42" s="155"/>
    </row>
    <row r="43" spans="1:15" ht="15.75" thickBot="1" x14ac:dyDescent="0.3">
      <c r="A43" s="164"/>
      <c r="B43" s="167"/>
      <c r="C43" s="49">
        <v>33</v>
      </c>
      <c r="D43" s="32" t="s">
        <v>55</v>
      </c>
      <c r="E43" s="33" t="s">
        <v>22</v>
      </c>
      <c r="F43" s="34">
        <v>120</v>
      </c>
      <c r="G43" s="131">
        <v>12.94</v>
      </c>
      <c r="H43" s="35">
        <f t="shared" si="0"/>
        <v>1552.8</v>
      </c>
      <c r="I43" s="149"/>
      <c r="J43" s="135"/>
      <c r="K43" s="36" t="str">
        <f t="shared" si="2"/>
        <v/>
      </c>
      <c r="L43" s="37" t="str">
        <f t="shared" si="1"/>
        <v/>
      </c>
      <c r="M43" s="38" t="e">
        <f t="shared" si="3"/>
        <v>#VALUE!</v>
      </c>
      <c r="N43" s="152"/>
      <c r="O43" s="155"/>
    </row>
    <row r="44" spans="1:15" ht="15.75" thickBot="1" x14ac:dyDescent="0.3">
      <c r="A44" s="164"/>
      <c r="B44" s="167"/>
      <c r="C44" s="49">
        <v>34</v>
      </c>
      <c r="D44" s="39" t="s">
        <v>56</v>
      </c>
      <c r="E44" s="33" t="s">
        <v>22</v>
      </c>
      <c r="F44" s="34">
        <v>132</v>
      </c>
      <c r="G44" s="131">
        <v>18.28</v>
      </c>
      <c r="H44" s="35">
        <f t="shared" si="0"/>
        <v>2412.96</v>
      </c>
      <c r="I44" s="149"/>
      <c r="J44" s="135"/>
      <c r="K44" s="36" t="str">
        <f t="shared" si="2"/>
        <v/>
      </c>
      <c r="L44" s="37" t="str">
        <f t="shared" si="1"/>
        <v/>
      </c>
      <c r="M44" s="38" t="e">
        <f t="shared" si="3"/>
        <v>#VALUE!</v>
      </c>
      <c r="N44" s="152"/>
      <c r="O44" s="155"/>
    </row>
    <row r="45" spans="1:15" ht="15.75" thickBot="1" x14ac:dyDescent="0.3">
      <c r="A45" s="164"/>
      <c r="B45" s="167"/>
      <c r="C45" s="49">
        <v>35</v>
      </c>
      <c r="D45" s="32" t="s">
        <v>57</v>
      </c>
      <c r="E45" s="33" t="s">
        <v>22</v>
      </c>
      <c r="F45" s="34">
        <v>480</v>
      </c>
      <c r="G45" s="131">
        <v>27.47</v>
      </c>
      <c r="H45" s="35">
        <f t="shared" si="0"/>
        <v>13185.599999999999</v>
      </c>
      <c r="I45" s="149"/>
      <c r="J45" s="135"/>
      <c r="K45" s="36" t="str">
        <f t="shared" si="2"/>
        <v/>
      </c>
      <c r="L45" s="37" t="str">
        <f t="shared" si="1"/>
        <v/>
      </c>
      <c r="M45" s="38" t="e">
        <f t="shared" si="3"/>
        <v>#VALUE!</v>
      </c>
      <c r="N45" s="152"/>
      <c r="O45" s="155"/>
    </row>
    <row r="46" spans="1:15" ht="15.75" thickBot="1" x14ac:dyDescent="0.3">
      <c r="A46" s="164"/>
      <c r="B46" s="167"/>
      <c r="C46" s="49">
        <v>36</v>
      </c>
      <c r="D46" s="32" t="s">
        <v>58</v>
      </c>
      <c r="E46" s="33" t="s">
        <v>22</v>
      </c>
      <c r="F46" s="34">
        <v>60</v>
      </c>
      <c r="G46" s="131">
        <v>32.31</v>
      </c>
      <c r="H46" s="35">
        <f t="shared" si="0"/>
        <v>1938.6000000000001</v>
      </c>
      <c r="I46" s="149"/>
      <c r="J46" s="135"/>
      <c r="K46" s="36" t="str">
        <f t="shared" si="2"/>
        <v/>
      </c>
      <c r="L46" s="37" t="str">
        <f t="shared" si="1"/>
        <v/>
      </c>
      <c r="M46" s="38" t="e">
        <f t="shared" si="3"/>
        <v>#VALUE!</v>
      </c>
      <c r="N46" s="152"/>
      <c r="O46" s="155"/>
    </row>
    <row r="47" spans="1:15" ht="15.75" thickBot="1" x14ac:dyDescent="0.3">
      <c r="A47" s="164"/>
      <c r="B47" s="167"/>
      <c r="C47" s="49">
        <v>37</v>
      </c>
      <c r="D47" s="32" t="s">
        <v>59</v>
      </c>
      <c r="E47" s="33" t="s">
        <v>22</v>
      </c>
      <c r="F47" s="34">
        <v>48</v>
      </c>
      <c r="G47" s="131">
        <v>46.53</v>
      </c>
      <c r="H47" s="35">
        <f t="shared" si="0"/>
        <v>2233.44</v>
      </c>
      <c r="I47" s="149"/>
      <c r="J47" s="135"/>
      <c r="K47" s="36" t="str">
        <f t="shared" si="2"/>
        <v/>
      </c>
      <c r="L47" s="37" t="str">
        <f t="shared" si="1"/>
        <v/>
      </c>
      <c r="M47" s="38" t="e">
        <f t="shared" si="3"/>
        <v>#VALUE!</v>
      </c>
      <c r="N47" s="152"/>
      <c r="O47" s="155"/>
    </row>
    <row r="48" spans="1:15" ht="15.75" thickBot="1" x14ac:dyDescent="0.3">
      <c r="A48" s="164"/>
      <c r="B48" s="167"/>
      <c r="C48" s="49">
        <v>38</v>
      </c>
      <c r="D48" s="32" t="s">
        <v>60</v>
      </c>
      <c r="E48" s="33" t="s">
        <v>22</v>
      </c>
      <c r="F48" s="34">
        <v>48</v>
      </c>
      <c r="G48" s="131">
        <v>57.29</v>
      </c>
      <c r="H48" s="35">
        <f t="shared" si="0"/>
        <v>2749.92</v>
      </c>
      <c r="I48" s="149"/>
      <c r="J48" s="135"/>
      <c r="K48" s="36" t="str">
        <f t="shared" si="2"/>
        <v/>
      </c>
      <c r="L48" s="37" t="str">
        <f t="shared" si="1"/>
        <v/>
      </c>
      <c r="M48" s="38" t="e">
        <f t="shared" si="3"/>
        <v>#VALUE!</v>
      </c>
      <c r="N48" s="152"/>
      <c r="O48" s="155"/>
    </row>
    <row r="49" spans="1:15" ht="15.75" thickBot="1" x14ac:dyDescent="0.3">
      <c r="A49" s="164"/>
      <c r="B49" s="167"/>
      <c r="C49" s="49">
        <v>39</v>
      </c>
      <c r="D49" s="32" t="s">
        <v>61</v>
      </c>
      <c r="E49" s="33" t="s">
        <v>22</v>
      </c>
      <c r="F49" s="34">
        <v>108</v>
      </c>
      <c r="G49" s="131">
        <v>63.7</v>
      </c>
      <c r="H49" s="35">
        <f t="shared" si="0"/>
        <v>6879.6</v>
      </c>
      <c r="I49" s="149"/>
      <c r="J49" s="135"/>
      <c r="K49" s="36" t="str">
        <f t="shared" si="2"/>
        <v/>
      </c>
      <c r="L49" s="37" t="str">
        <f t="shared" si="1"/>
        <v/>
      </c>
      <c r="M49" s="38" t="e">
        <f t="shared" si="3"/>
        <v>#VALUE!</v>
      </c>
      <c r="N49" s="152"/>
      <c r="O49" s="155"/>
    </row>
    <row r="50" spans="1:15" ht="15.75" thickBot="1" x14ac:dyDescent="0.3">
      <c r="A50" s="164"/>
      <c r="B50" s="167"/>
      <c r="C50" s="49">
        <v>40</v>
      </c>
      <c r="D50" s="32" t="s">
        <v>62</v>
      </c>
      <c r="E50" s="33" t="s">
        <v>22</v>
      </c>
      <c r="F50" s="34">
        <v>12</v>
      </c>
      <c r="G50" s="131">
        <v>92.86</v>
      </c>
      <c r="H50" s="35">
        <f t="shared" si="0"/>
        <v>1114.32</v>
      </c>
      <c r="I50" s="149"/>
      <c r="J50" s="135"/>
      <c r="K50" s="36" t="str">
        <f t="shared" si="2"/>
        <v/>
      </c>
      <c r="L50" s="37" t="str">
        <f t="shared" si="1"/>
        <v/>
      </c>
      <c r="M50" s="38" t="e">
        <f t="shared" si="3"/>
        <v>#VALUE!</v>
      </c>
      <c r="N50" s="152"/>
      <c r="O50" s="155"/>
    </row>
    <row r="51" spans="1:15" ht="15.75" thickBot="1" x14ac:dyDescent="0.3">
      <c r="A51" s="164"/>
      <c r="B51" s="167"/>
      <c r="C51" s="49">
        <v>41</v>
      </c>
      <c r="D51" s="32" t="s">
        <v>63</v>
      </c>
      <c r="E51" s="33" t="s">
        <v>22</v>
      </c>
      <c r="F51" s="34">
        <v>12</v>
      </c>
      <c r="G51" s="131">
        <v>0.35</v>
      </c>
      <c r="H51" s="35">
        <f t="shared" si="0"/>
        <v>4.1999999999999993</v>
      </c>
      <c r="I51" s="149"/>
      <c r="J51" s="135"/>
      <c r="K51" s="36" t="str">
        <f t="shared" si="2"/>
        <v/>
      </c>
      <c r="L51" s="37" t="str">
        <f t="shared" si="1"/>
        <v/>
      </c>
      <c r="M51" s="38" t="e">
        <f t="shared" si="3"/>
        <v>#VALUE!</v>
      </c>
      <c r="N51" s="152"/>
      <c r="O51" s="155"/>
    </row>
    <row r="52" spans="1:15" ht="15.75" thickBot="1" x14ac:dyDescent="0.3">
      <c r="A52" s="164"/>
      <c r="B52" s="167"/>
      <c r="C52" s="49">
        <v>42</v>
      </c>
      <c r="D52" s="32" t="s">
        <v>64</v>
      </c>
      <c r="E52" s="33" t="s">
        <v>22</v>
      </c>
      <c r="F52" s="34">
        <v>108</v>
      </c>
      <c r="G52" s="131">
        <v>1.2</v>
      </c>
      <c r="H52" s="35">
        <f t="shared" si="0"/>
        <v>129.6</v>
      </c>
      <c r="I52" s="149"/>
      <c r="J52" s="135"/>
      <c r="K52" s="36" t="str">
        <f t="shared" si="2"/>
        <v/>
      </c>
      <c r="L52" s="37" t="str">
        <f t="shared" si="1"/>
        <v/>
      </c>
      <c r="M52" s="38" t="e">
        <f t="shared" si="3"/>
        <v>#VALUE!</v>
      </c>
      <c r="N52" s="152"/>
      <c r="O52" s="155"/>
    </row>
    <row r="53" spans="1:15" ht="15.75" thickBot="1" x14ac:dyDescent="0.3">
      <c r="A53" s="164"/>
      <c r="B53" s="167"/>
      <c r="C53" s="49">
        <v>43</v>
      </c>
      <c r="D53" s="32" t="s">
        <v>65</v>
      </c>
      <c r="E53" s="33" t="s">
        <v>22</v>
      </c>
      <c r="F53" s="34">
        <v>12</v>
      </c>
      <c r="G53" s="131">
        <v>1.76</v>
      </c>
      <c r="H53" s="35">
        <f t="shared" si="0"/>
        <v>21.12</v>
      </c>
      <c r="I53" s="149"/>
      <c r="J53" s="135"/>
      <c r="K53" s="36" t="str">
        <f t="shared" si="2"/>
        <v/>
      </c>
      <c r="L53" s="37" t="str">
        <f t="shared" si="1"/>
        <v/>
      </c>
      <c r="M53" s="38" t="e">
        <f t="shared" si="3"/>
        <v>#VALUE!</v>
      </c>
      <c r="N53" s="152"/>
      <c r="O53" s="155"/>
    </row>
    <row r="54" spans="1:15" ht="15.75" thickBot="1" x14ac:dyDescent="0.3">
      <c r="A54" s="164"/>
      <c r="B54" s="167"/>
      <c r="C54" s="49">
        <v>44</v>
      </c>
      <c r="D54" s="32" t="s">
        <v>66</v>
      </c>
      <c r="E54" s="33" t="s">
        <v>22</v>
      </c>
      <c r="F54" s="34">
        <v>120</v>
      </c>
      <c r="G54" s="131">
        <v>2.98</v>
      </c>
      <c r="H54" s="35">
        <f t="shared" si="0"/>
        <v>357.6</v>
      </c>
      <c r="I54" s="149"/>
      <c r="J54" s="135"/>
      <c r="K54" s="36" t="str">
        <f t="shared" si="2"/>
        <v/>
      </c>
      <c r="L54" s="37" t="str">
        <f t="shared" si="1"/>
        <v/>
      </c>
      <c r="M54" s="38" t="e">
        <f t="shared" si="3"/>
        <v>#VALUE!</v>
      </c>
      <c r="N54" s="152"/>
      <c r="O54" s="155"/>
    </row>
    <row r="55" spans="1:15" ht="15.75" thickBot="1" x14ac:dyDescent="0.3">
      <c r="A55" s="164"/>
      <c r="B55" s="167"/>
      <c r="C55" s="49">
        <v>45</v>
      </c>
      <c r="D55" s="32" t="s">
        <v>67</v>
      </c>
      <c r="E55" s="33" t="s">
        <v>22</v>
      </c>
      <c r="F55" s="34">
        <v>180</v>
      </c>
      <c r="G55" s="131">
        <v>4.1399999999999997</v>
      </c>
      <c r="H55" s="35">
        <f t="shared" si="0"/>
        <v>745.19999999999993</v>
      </c>
      <c r="I55" s="149"/>
      <c r="J55" s="135"/>
      <c r="K55" s="36" t="str">
        <f t="shared" si="2"/>
        <v/>
      </c>
      <c r="L55" s="37" t="str">
        <f t="shared" si="1"/>
        <v/>
      </c>
      <c r="M55" s="38" t="e">
        <f t="shared" si="3"/>
        <v>#VALUE!</v>
      </c>
      <c r="N55" s="152"/>
      <c r="O55" s="155"/>
    </row>
    <row r="56" spans="1:15" ht="15.75" thickBot="1" x14ac:dyDescent="0.3">
      <c r="A56" s="165"/>
      <c r="B56" s="168"/>
      <c r="C56" s="107">
        <v>46</v>
      </c>
      <c r="D56" s="115" t="s">
        <v>68</v>
      </c>
      <c r="E56" s="109" t="s">
        <v>22</v>
      </c>
      <c r="F56" s="110">
        <v>240</v>
      </c>
      <c r="G56" s="133">
        <v>5.23</v>
      </c>
      <c r="H56" s="111">
        <f t="shared" si="0"/>
        <v>1255.2</v>
      </c>
      <c r="I56" s="150"/>
      <c r="J56" s="135"/>
      <c r="K56" s="112" t="str">
        <f t="shared" si="2"/>
        <v/>
      </c>
      <c r="L56" s="113" t="str">
        <f t="shared" si="1"/>
        <v/>
      </c>
      <c r="M56" s="114" t="e">
        <f t="shared" si="3"/>
        <v>#VALUE!</v>
      </c>
      <c r="N56" s="153"/>
      <c r="O56" s="156"/>
    </row>
    <row r="57" spans="1:15" ht="15.75" thickBot="1" x14ac:dyDescent="0.3">
      <c r="A57" s="163" t="s">
        <v>69</v>
      </c>
      <c r="B57" s="166">
        <v>6</v>
      </c>
      <c r="C57" s="47">
        <v>47</v>
      </c>
      <c r="D57" s="48" t="s">
        <v>70</v>
      </c>
      <c r="E57" s="26" t="s">
        <v>22</v>
      </c>
      <c r="F57" s="27">
        <v>18</v>
      </c>
      <c r="G57" s="132">
        <v>17.559999999999999</v>
      </c>
      <c r="H57" s="28">
        <f t="shared" si="0"/>
        <v>316.08</v>
      </c>
      <c r="I57" s="151">
        <f>SUM(H57:H62)</f>
        <v>1169.7000000000003</v>
      </c>
      <c r="J57" s="135"/>
      <c r="K57" s="29" t="str">
        <f t="shared" si="2"/>
        <v/>
      </c>
      <c r="L57" s="30" t="str">
        <f t="shared" si="1"/>
        <v/>
      </c>
      <c r="M57" s="31" t="e">
        <f t="shared" si="3"/>
        <v>#VALUE!</v>
      </c>
      <c r="N57" s="151" t="e">
        <f>SUM(M57:M62)</f>
        <v>#VALUE!</v>
      </c>
      <c r="O57" s="154" t="e">
        <f>(I57-N57)/I57</f>
        <v>#VALUE!</v>
      </c>
    </row>
    <row r="58" spans="1:15" ht="15.75" thickBot="1" x14ac:dyDescent="0.3">
      <c r="A58" s="164"/>
      <c r="B58" s="167"/>
      <c r="C58" s="49">
        <v>48</v>
      </c>
      <c r="D58" s="32" t="s">
        <v>71</v>
      </c>
      <c r="E58" s="33" t="s">
        <v>22</v>
      </c>
      <c r="F58" s="34">
        <v>12</v>
      </c>
      <c r="G58" s="131">
        <v>22.92</v>
      </c>
      <c r="H58" s="35">
        <f t="shared" si="0"/>
        <v>275.04000000000002</v>
      </c>
      <c r="I58" s="149"/>
      <c r="J58" s="135"/>
      <c r="K58" s="36" t="str">
        <f t="shared" si="2"/>
        <v/>
      </c>
      <c r="L58" s="37" t="str">
        <f t="shared" si="1"/>
        <v/>
      </c>
      <c r="M58" s="38" t="e">
        <f t="shared" si="3"/>
        <v>#VALUE!</v>
      </c>
      <c r="N58" s="152"/>
      <c r="O58" s="155"/>
    </row>
    <row r="59" spans="1:15" ht="15.75" thickBot="1" x14ac:dyDescent="0.3">
      <c r="A59" s="164"/>
      <c r="B59" s="167"/>
      <c r="C59" s="49">
        <v>49</v>
      </c>
      <c r="D59" s="32" t="s">
        <v>72</v>
      </c>
      <c r="E59" s="33" t="s">
        <v>22</v>
      </c>
      <c r="F59" s="34">
        <v>18</v>
      </c>
      <c r="G59" s="131">
        <v>26.17</v>
      </c>
      <c r="H59" s="35">
        <f t="shared" si="0"/>
        <v>471.06000000000006</v>
      </c>
      <c r="I59" s="149"/>
      <c r="J59" s="135"/>
      <c r="K59" s="36" t="str">
        <f t="shared" si="2"/>
        <v/>
      </c>
      <c r="L59" s="37" t="str">
        <f t="shared" si="1"/>
        <v/>
      </c>
      <c r="M59" s="38" t="e">
        <f t="shared" si="3"/>
        <v>#VALUE!</v>
      </c>
      <c r="N59" s="152"/>
      <c r="O59" s="155"/>
    </row>
    <row r="60" spans="1:15" ht="15.75" thickBot="1" x14ac:dyDescent="0.3">
      <c r="A60" s="164"/>
      <c r="B60" s="167"/>
      <c r="C60" s="49">
        <v>50</v>
      </c>
      <c r="D60" s="32" t="s">
        <v>73</v>
      </c>
      <c r="E60" s="33" t="s">
        <v>22</v>
      </c>
      <c r="F60" s="34">
        <v>12</v>
      </c>
      <c r="G60" s="131">
        <v>1.93</v>
      </c>
      <c r="H60" s="35">
        <f t="shared" si="0"/>
        <v>23.16</v>
      </c>
      <c r="I60" s="149"/>
      <c r="J60" s="135"/>
      <c r="K60" s="36" t="str">
        <f t="shared" si="2"/>
        <v/>
      </c>
      <c r="L60" s="37" t="str">
        <f t="shared" si="1"/>
        <v/>
      </c>
      <c r="M60" s="38" t="e">
        <f t="shared" si="3"/>
        <v>#VALUE!</v>
      </c>
      <c r="N60" s="152"/>
      <c r="O60" s="155"/>
    </row>
    <row r="61" spans="1:15" ht="15.75" thickBot="1" x14ac:dyDescent="0.3">
      <c r="A61" s="164"/>
      <c r="B61" s="167"/>
      <c r="C61" s="49">
        <v>51</v>
      </c>
      <c r="D61" s="32" t="s">
        <v>74</v>
      </c>
      <c r="E61" s="33" t="s">
        <v>22</v>
      </c>
      <c r="F61" s="34">
        <v>12</v>
      </c>
      <c r="G61" s="131">
        <v>2.81</v>
      </c>
      <c r="H61" s="35">
        <f t="shared" si="0"/>
        <v>33.72</v>
      </c>
      <c r="I61" s="149"/>
      <c r="J61" s="135"/>
      <c r="K61" s="36" t="str">
        <f t="shared" si="2"/>
        <v/>
      </c>
      <c r="L61" s="37" t="str">
        <f t="shared" si="1"/>
        <v/>
      </c>
      <c r="M61" s="38" t="e">
        <f t="shared" si="3"/>
        <v>#VALUE!</v>
      </c>
      <c r="N61" s="152"/>
      <c r="O61" s="155"/>
    </row>
    <row r="62" spans="1:15" ht="15.75" thickBot="1" x14ac:dyDescent="0.3">
      <c r="A62" s="165"/>
      <c r="B62" s="168"/>
      <c r="C62" s="107">
        <v>52</v>
      </c>
      <c r="D62" s="115" t="s">
        <v>75</v>
      </c>
      <c r="E62" s="109" t="s">
        <v>22</v>
      </c>
      <c r="F62" s="110">
        <v>12</v>
      </c>
      <c r="G62" s="128">
        <v>4.22</v>
      </c>
      <c r="H62" s="111">
        <f t="shared" si="0"/>
        <v>50.64</v>
      </c>
      <c r="I62" s="150"/>
      <c r="J62" s="135"/>
      <c r="K62" s="112" t="str">
        <f t="shared" si="2"/>
        <v/>
      </c>
      <c r="L62" s="113" t="str">
        <f t="shared" si="1"/>
        <v/>
      </c>
      <c r="M62" s="114" t="e">
        <f t="shared" si="3"/>
        <v>#VALUE!</v>
      </c>
      <c r="N62" s="153"/>
      <c r="O62" s="156"/>
    </row>
    <row r="63" spans="1:15" s="101" customFormat="1" ht="15.75" thickBot="1" x14ac:dyDescent="0.3">
      <c r="A63" s="173" t="s">
        <v>76</v>
      </c>
      <c r="B63" s="176">
        <v>7</v>
      </c>
      <c r="C63" s="118">
        <v>53</v>
      </c>
      <c r="D63" s="48" t="s">
        <v>77</v>
      </c>
      <c r="E63" s="96" t="s">
        <v>22</v>
      </c>
      <c r="F63" s="27">
        <v>18</v>
      </c>
      <c r="G63" s="129">
        <v>2.78</v>
      </c>
      <c r="H63" s="97">
        <f t="shared" si="0"/>
        <v>50.04</v>
      </c>
      <c r="I63" s="179">
        <f>SUM(H63:H67)</f>
        <v>527.81999999999994</v>
      </c>
      <c r="J63" s="135"/>
      <c r="K63" s="98" t="str">
        <f t="shared" si="2"/>
        <v/>
      </c>
      <c r="L63" s="99" t="str">
        <f t="shared" si="1"/>
        <v/>
      </c>
      <c r="M63" s="100" t="e">
        <f t="shared" si="3"/>
        <v>#VALUE!</v>
      </c>
      <c r="N63" s="179" t="e">
        <f>SUM(M63:M67)</f>
        <v>#VALUE!</v>
      </c>
      <c r="O63" s="184" t="e">
        <f>(I63-N63)/I63</f>
        <v>#VALUE!</v>
      </c>
    </row>
    <row r="64" spans="1:15" s="101" customFormat="1" ht="15.75" thickBot="1" x14ac:dyDescent="0.3">
      <c r="A64" s="174"/>
      <c r="B64" s="177"/>
      <c r="C64" s="117">
        <v>54</v>
      </c>
      <c r="D64" s="32" t="s">
        <v>78</v>
      </c>
      <c r="E64" s="102" t="s">
        <v>22</v>
      </c>
      <c r="F64" s="34">
        <v>18</v>
      </c>
      <c r="G64" s="127">
        <v>3.19</v>
      </c>
      <c r="H64" s="103">
        <f t="shared" ref="H64:H106" si="4">F64*G64</f>
        <v>57.42</v>
      </c>
      <c r="I64" s="180"/>
      <c r="J64" s="135"/>
      <c r="K64" s="104" t="str">
        <f t="shared" si="2"/>
        <v/>
      </c>
      <c r="L64" s="105" t="str">
        <f t="shared" si="1"/>
        <v/>
      </c>
      <c r="M64" s="106" t="e">
        <f t="shared" si="3"/>
        <v>#VALUE!</v>
      </c>
      <c r="N64" s="182"/>
      <c r="O64" s="185"/>
    </row>
    <row r="65" spans="1:17" s="101" customFormat="1" ht="15.75" thickBot="1" x14ac:dyDescent="0.3">
      <c r="A65" s="174"/>
      <c r="B65" s="177"/>
      <c r="C65" s="117">
        <v>55</v>
      </c>
      <c r="D65" s="32" t="s">
        <v>79</v>
      </c>
      <c r="E65" s="102" t="s">
        <v>22</v>
      </c>
      <c r="F65" s="34">
        <v>6</v>
      </c>
      <c r="G65" s="127">
        <v>6.02</v>
      </c>
      <c r="H65" s="103">
        <f t="shared" si="4"/>
        <v>36.119999999999997</v>
      </c>
      <c r="I65" s="180"/>
      <c r="J65" s="135"/>
      <c r="K65" s="104" t="str">
        <f t="shared" ref="K65:K106" si="5">IF(ISBLANK(J65),"",IF(AND(J65&gt;=0%,J65&lt;=70%),ROUND(J65,4),"ΜΗ ΑΠΟΔΕΚΤΟ"))</f>
        <v/>
      </c>
      <c r="L65" s="105" t="str">
        <f t="shared" ref="L65:L106" si="6">IF(ISBLANK(J65),"",G65-K65*G65)</f>
        <v/>
      </c>
      <c r="M65" s="106" t="e">
        <f t="shared" ref="M65:M106" si="7">F65*L65</f>
        <v>#VALUE!</v>
      </c>
      <c r="N65" s="182"/>
      <c r="O65" s="185"/>
    </row>
    <row r="66" spans="1:17" s="101" customFormat="1" ht="15.75" thickBot="1" x14ac:dyDescent="0.3">
      <c r="A66" s="174"/>
      <c r="B66" s="177"/>
      <c r="C66" s="117">
        <v>56</v>
      </c>
      <c r="D66" s="32" t="s">
        <v>80</v>
      </c>
      <c r="E66" s="102" t="s">
        <v>22</v>
      </c>
      <c r="F66" s="34">
        <v>12</v>
      </c>
      <c r="G66" s="127">
        <v>9.8800000000000008</v>
      </c>
      <c r="H66" s="103">
        <f t="shared" si="4"/>
        <v>118.56</v>
      </c>
      <c r="I66" s="180"/>
      <c r="J66" s="135"/>
      <c r="K66" s="104" t="str">
        <f t="shared" si="5"/>
        <v/>
      </c>
      <c r="L66" s="105" t="str">
        <f t="shared" si="6"/>
        <v/>
      </c>
      <c r="M66" s="106" t="e">
        <f t="shared" si="7"/>
        <v>#VALUE!</v>
      </c>
      <c r="N66" s="182"/>
      <c r="O66" s="185"/>
    </row>
    <row r="67" spans="1:17" s="101" customFormat="1" ht="15.75" thickBot="1" x14ac:dyDescent="0.3">
      <c r="A67" s="175"/>
      <c r="B67" s="178"/>
      <c r="C67" s="119">
        <v>57</v>
      </c>
      <c r="D67" s="115" t="s">
        <v>81</v>
      </c>
      <c r="E67" s="120" t="s">
        <v>22</v>
      </c>
      <c r="F67" s="110">
        <v>18</v>
      </c>
      <c r="G67" s="128">
        <v>14.76</v>
      </c>
      <c r="H67" s="121">
        <f t="shared" si="4"/>
        <v>265.68</v>
      </c>
      <c r="I67" s="181"/>
      <c r="J67" s="135"/>
      <c r="K67" s="122" t="str">
        <f t="shared" si="5"/>
        <v/>
      </c>
      <c r="L67" s="123" t="str">
        <f t="shared" si="6"/>
        <v/>
      </c>
      <c r="M67" s="124" t="e">
        <f t="shared" si="7"/>
        <v>#VALUE!</v>
      </c>
      <c r="N67" s="183"/>
      <c r="O67" s="186"/>
    </row>
    <row r="68" spans="1:17" ht="15.75" thickBot="1" x14ac:dyDescent="0.3">
      <c r="A68" s="163" t="s">
        <v>82</v>
      </c>
      <c r="B68" s="166">
        <v>8</v>
      </c>
      <c r="C68" s="47">
        <v>58</v>
      </c>
      <c r="D68" s="48" t="s">
        <v>83</v>
      </c>
      <c r="E68" s="26" t="s">
        <v>22</v>
      </c>
      <c r="F68" s="27">
        <v>18</v>
      </c>
      <c r="G68" s="132">
        <v>9.57</v>
      </c>
      <c r="H68" s="28">
        <f t="shared" si="4"/>
        <v>172.26</v>
      </c>
      <c r="I68" s="151">
        <f>SUM(H68:H77)</f>
        <v>3490.44</v>
      </c>
      <c r="J68" s="135"/>
      <c r="K68" s="29" t="str">
        <f t="shared" si="5"/>
        <v/>
      </c>
      <c r="L68" s="30" t="str">
        <f t="shared" si="6"/>
        <v/>
      </c>
      <c r="M68" s="31" t="e">
        <f t="shared" si="7"/>
        <v>#VALUE!</v>
      </c>
      <c r="N68" s="151" t="e">
        <f>SUM(M68:M77)</f>
        <v>#VALUE!</v>
      </c>
      <c r="O68" s="154" t="e">
        <f>(I68-N68)/I68</f>
        <v>#VALUE!</v>
      </c>
    </row>
    <row r="69" spans="1:17" ht="15.75" thickBot="1" x14ac:dyDescent="0.3">
      <c r="A69" s="169"/>
      <c r="B69" s="171"/>
      <c r="C69" s="49">
        <v>59</v>
      </c>
      <c r="D69" s="39" t="s">
        <v>84</v>
      </c>
      <c r="E69" s="33" t="s">
        <v>22</v>
      </c>
      <c r="F69" s="34">
        <v>12</v>
      </c>
      <c r="G69" s="131">
        <v>10.01</v>
      </c>
      <c r="H69" s="35">
        <f t="shared" si="4"/>
        <v>120.12</v>
      </c>
      <c r="I69" s="149"/>
      <c r="J69" s="135"/>
      <c r="K69" s="36" t="str">
        <f t="shared" si="5"/>
        <v/>
      </c>
      <c r="L69" s="37" t="str">
        <f t="shared" si="6"/>
        <v/>
      </c>
      <c r="M69" s="38" t="e">
        <f t="shared" si="7"/>
        <v>#VALUE!</v>
      </c>
      <c r="N69" s="191"/>
      <c r="O69" s="193"/>
    </row>
    <row r="70" spans="1:17" ht="15.75" thickBot="1" x14ac:dyDescent="0.3">
      <c r="A70" s="169"/>
      <c r="B70" s="171"/>
      <c r="C70" s="49">
        <v>60</v>
      </c>
      <c r="D70" s="32" t="s">
        <v>85</v>
      </c>
      <c r="E70" s="33" t="s">
        <v>22</v>
      </c>
      <c r="F70" s="34">
        <v>18</v>
      </c>
      <c r="G70" s="131">
        <v>12.73</v>
      </c>
      <c r="H70" s="35">
        <f t="shared" si="4"/>
        <v>229.14000000000001</v>
      </c>
      <c r="I70" s="149"/>
      <c r="J70" s="135"/>
      <c r="K70" s="36" t="str">
        <f t="shared" si="5"/>
        <v/>
      </c>
      <c r="L70" s="37" t="str">
        <f t="shared" si="6"/>
        <v/>
      </c>
      <c r="M70" s="38" t="e">
        <f t="shared" si="7"/>
        <v>#VALUE!</v>
      </c>
      <c r="N70" s="191"/>
      <c r="O70" s="193"/>
    </row>
    <row r="71" spans="1:17" ht="15.75" thickBot="1" x14ac:dyDescent="0.3">
      <c r="A71" s="169"/>
      <c r="B71" s="171"/>
      <c r="C71" s="49">
        <v>61</v>
      </c>
      <c r="D71" s="32" t="s">
        <v>86</v>
      </c>
      <c r="E71" s="33" t="s">
        <v>22</v>
      </c>
      <c r="F71" s="34">
        <v>18</v>
      </c>
      <c r="G71" s="131">
        <v>16.510000000000002</v>
      </c>
      <c r="H71" s="35">
        <f t="shared" si="4"/>
        <v>297.18</v>
      </c>
      <c r="I71" s="149"/>
      <c r="J71" s="135"/>
      <c r="K71" s="36" t="str">
        <f t="shared" si="5"/>
        <v/>
      </c>
      <c r="L71" s="37" t="str">
        <f t="shared" si="6"/>
        <v/>
      </c>
      <c r="M71" s="38" t="e">
        <f t="shared" si="7"/>
        <v>#VALUE!</v>
      </c>
      <c r="N71" s="191"/>
      <c r="O71" s="193"/>
    </row>
    <row r="72" spans="1:17" ht="15.75" thickBot="1" x14ac:dyDescent="0.3">
      <c r="A72" s="169"/>
      <c r="B72" s="171"/>
      <c r="C72" s="49">
        <v>62</v>
      </c>
      <c r="D72" s="32" t="s">
        <v>87</v>
      </c>
      <c r="E72" s="33" t="s">
        <v>22</v>
      </c>
      <c r="F72" s="34">
        <v>18</v>
      </c>
      <c r="G72" s="131">
        <v>25.99</v>
      </c>
      <c r="H72" s="35">
        <f t="shared" si="4"/>
        <v>467.82</v>
      </c>
      <c r="I72" s="149"/>
      <c r="J72" s="135"/>
      <c r="K72" s="36" t="str">
        <f t="shared" si="5"/>
        <v/>
      </c>
      <c r="L72" s="37" t="str">
        <f t="shared" si="6"/>
        <v/>
      </c>
      <c r="M72" s="38" t="e">
        <f t="shared" si="7"/>
        <v>#VALUE!</v>
      </c>
      <c r="N72" s="191"/>
      <c r="O72" s="193"/>
    </row>
    <row r="73" spans="1:17" ht="15.75" thickBot="1" x14ac:dyDescent="0.3">
      <c r="A73" s="169"/>
      <c r="B73" s="171"/>
      <c r="C73" s="49">
        <v>63</v>
      </c>
      <c r="D73" s="32" t="s">
        <v>88</v>
      </c>
      <c r="E73" s="33" t="s">
        <v>22</v>
      </c>
      <c r="F73" s="34">
        <v>18</v>
      </c>
      <c r="G73" s="131">
        <v>32.950000000000003</v>
      </c>
      <c r="H73" s="35">
        <f t="shared" si="4"/>
        <v>593.1</v>
      </c>
      <c r="I73" s="149"/>
      <c r="J73" s="135"/>
      <c r="K73" s="36" t="str">
        <f t="shared" si="5"/>
        <v/>
      </c>
      <c r="L73" s="37" t="str">
        <f t="shared" si="6"/>
        <v/>
      </c>
      <c r="M73" s="38" t="e">
        <f t="shared" si="7"/>
        <v>#VALUE!</v>
      </c>
      <c r="N73" s="191"/>
      <c r="O73" s="193"/>
    </row>
    <row r="74" spans="1:17" ht="15.75" thickBot="1" x14ac:dyDescent="0.3">
      <c r="A74" s="169"/>
      <c r="B74" s="171"/>
      <c r="C74" s="49">
        <v>64</v>
      </c>
      <c r="D74" s="39" t="s">
        <v>89</v>
      </c>
      <c r="E74" s="33" t="s">
        <v>22</v>
      </c>
      <c r="F74" s="34">
        <v>6</v>
      </c>
      <c r="G74" s="131">
        <v>38.479999999999997</v>
      </c>
      <c r="H74" s="35">
        <f t="shared" si="4"/>
        <v>230.88</v>
      </c>
      <c r="I74" s="149"/>
      <c r="J74" s="135"/>
      <c r="K74" s="36" t="str">
        <f t="shared" si="5"/>
        <v/>
      </c>
      <c r="L74" s="37" t="str">
        <f t="shared" si="6"/>
        <v/>
      </c>
      <c r="M74" s="38" t="e">
        <f t="shared" si="7"/>
        <v>#VALUE!</v>
      </c>
      <c r="N74" s="191"/>
      <c r="O74" s="193"/>
    </row>
    <row r="75" spans="1:17" ht="15.75" thickBot="1" x14ac:dyDescent="0.3">
      <c r="A75" s="169"/>
      <c r="B75" s="171"/>
      <c r="C75" s="49">
        <v>65</v>
      </c>
      <c r="D75" s="39" t="s">
        <v>90</v>
      </c>
      <c r="E75" s="33" t="s">
        <v>22</v>
      </c>
      <c r="F75" s="34">
        <v>18</v>
      </c>
      <c r="G75" s="131">
        <v>47.17</v>
      </c>
      <c r="H75" s="35">
        <f t="shared" si="4"/>
        <v>849.06000000000006</v>
      </c>
      <c r="I75" s="149"/>
      <c r="J75" s="135"/>
      <c r="K75" s="36" t="str">
        <f t="shared" si="5"/>
        <v/>
      </c>
      <c r="L75" s="37" t="str">
        <f t="shared" si="6"/>
        <v/>
      </c>
      <c r="M75" s="38" t="e">
        <f t="shared" si="7"/>
        <v>#VALUE!</v>
      </c>
      <c r="N75" s="191"/>
      <c r="O75" s="193"/>
    </row>
    <row r="76" spans="1:17" ht="15.75" thickBot="1" x14ac:dyDescent="0.3">
      <c r="A76" s="169"/>
      <c r="B76" s="171"/>
      <c r="C76" s="49">
        <v>66</v>
      </c>
      <c r="D76" s="32" t="s">
        <v>91</v>
      </c>
      <c r="E76" s="33" t="s">
        <v>22</v>
      </c>
      <c r="F76" s="34">
        <v>6</v>
      </c>
      <c r="G76" s="131">
        <v>74.819999999999993</v>
      </c>
      <c r="H76" s="35">
        <f t="shared" si="4"/>
        <v>448.91999999999996</v>
      </c>
      <c r="I76" s="149"/>
      <c r="J76" s="135"/>
      <c r="K76" s="36" t="str">
        <f t="shared" si="5"/>
        <v/>
      </c>
      <c r="L76" s="37" t="str">
        <f t="shared" si="6"/>
        <v/>
      </c>
      <c r="M76" s="38" t="e">
        <f t="shared" si="7"/>
        <v>#VALUE!</v>
      </c>
      <c r="N76" s="191"/>
      <c r="O76" s="193"/>
    </row>
    <row r="77" spans="1:17" ht="15.75" thickBot="1" x14ac:dyDescent="0.3">
      <c r="A77" s="170"/>
      <c r="B77" s="172"/>
      <c r="C77" s="107">
        <v>67</v>
      </c>
      <c r="D77" s="116" t="s">
        <v>92</v>
      </c>
      <c r="E77" s="109" t="s">
        <v>22</v>
      </c>
      <c r="F77" s="110">
        <v>12</v>
      </c>
      <c r="G77" s="133">
        <v>6.83</v>
      </c>
      <c r="H77" s="111">
        <f t="shared" si="4"/>
        <v>81.960000000000008</v>
      </c>
      <c r="I77" s="150"/>
      <c r="J77" s="135"/>
      <c r="K77" s="112" t="str">
        <f t="shared" si="5"/>
        <v/>
      </c>
      <c r="L77" s="123" t="str">
        <f t="shared" si="6"/>
        <v/>
      </c>
      <c r="M77" s="114" t="e">
        <f t="shared" si="7"/>
        <v>#VALUE!</v>
      </c>
      <c r="N77" s="192"/>
      <c r="O77" s="194"/>
    </row>
    <row r="78" spans="1:17" ht="15.75" thickBot="1" x14ac:dyDescent="0.3">
      <c r="A78" s="163" t="s">
        <v>93</v>
      </c>
      <c r="B78" s="166">
        <v>9</v>
      </c>
      <c r="C78" s="47">
        <v>68</v>
      </c>
      <c r="D78" s="48" t="s">
        <v>94</v>
      </c>
      <c r="E78" s="26" t="s">
        <v>22</v>
      </c>
      <c r="F78" s="27">
        <v>10</v>
      </c>
      <c r="G78" s="132">
        <v>1.19</v>
      </c>
      <c r="H78" s="28">
        <f t="shared" si="4"/>
        <v>11.899999999999999</v>
      </c>
      <c r="I78" s="151">
        <f>SUM(H78:H83)</f>
        <v>183.3</v>
      </c>
      <c r="J78" s="135"/>
      <c r="K78" s="29" t="str">
        <f t="shared" si="5"/>
        <v/>
      </c>
      <c r="L78" s="53" t="str">
        <f t="shared" si="6"/>
        <v/>
      </c>
      <c r="M78" s="31" t="e">
        <f t="shared" si="7"/>
        <v>#VALUE!</v>
      </c>
      <c r="N78" s="151" t="e">
        <f>SUM(M78:M83)</f>
        <v>#VALUE!</v>
      </c>
      <c r="O78" s="154" t="e">
        <f>(I78-N78)/I78</f>
        <v>#VALUE!</v>
      </c>
      <c r="Q78" s="125"/>
    </row>
    <row r="79" spans="1:17" ht="15.75" thickBot="1" x14ac:dyDescent="0.3">
      <c r="A79" s="187"/>
      <c r="B79" s="189"/>
      <c r="C79" s="49">
        <v>69</v>
      </c>
      <c r="D79" s="39" t="s">
        <v>95</v>
      </c>
      <c r="E79" s="33" t="s">
        <v>22</v>
      </c>
      <c r="F79" s="34">
        <v>30</v>
      </c>
      <c r="G79" s="131">
        <v>1.36</v>
      </c>
      <c r="H79" s="35">
        <f t="shared" si="4"/>
        <v>40.800000000000004</v>
      </c>
      <c r="I79" s="149"/>
      <c r="J79" s="135"/>
      <c r="K79" s="36" t="str">
        <f t="shared" si="5"/>
        <v/>
      </c>
      <c r="L79" s="37" t="str">
        <f t="shared" si="6"/>
        <v/>
      </c>
      <c r="M79" s="38" t="e">
        <f t="shared" si="7"/>
        <v>#VALUE!</v>
      </c>
      <c r="N79" s="152"/>
      <c r="O79" s="155"/>
      <c r="Q79" s="125"/>
    </row>
    <row r="80" spans="1:17" ht="15.75" thickBot="1" x14ac:dyDescent="0.3">
      <c r="A80" s="187"/>
      <c r="B80" s="189"/>
      <c r="C80" s="49">
        <v>70</v>
      </c>
      <c r="D80" s="39" t="s">
        <v>96</v>
      </c>
      <c r="E80" s="33" t="s">
        <v>22</v>
      </c>
      <c r="F80" s="34">
        <v>10</v>
      </c>
      <c r="G80" s="131">
        <v>1.52</v>
      </c>
      <c r="H80" s="35">
        <f t="shared" si="4"/>
        <v>15.2</v>
      </c>
      <c r="I80" s="149"/>
      <c r="J80" s="135"/>
      <c r="K80" s="36" t="str">
        <f t="shared" si="5"/>
        <v/>
      </c>
      <c r="L80" s="37" t="str">
        <f t="shared" si="6"/>
        <v/>
      </c>
      <c r="M80" s="38" t="e">
        <f t="shared" si="7"/>
        <v>#VALUE!</v>
      </c>
      <c r="N80" s="152"/>
      <c r="O80" s="155"/>
      <c r="Q80" s="125"/>
    </row>
    <row r="81" spans="1:18" ht="15.75" thickBot="1" x14ac:dyDescent="0.3">
      <c r="A81" s="187"/>
      <c r="B81" s="189"/>
      <c r="C81" s="49">
        <v>71</v>
      </c>
      <c r="D81" s="32" t="s">
        <v>97</v>
      </c>
      <c r="E81" s="33" t="s">
        <v>22</v>
      </c>
      <c r="F81" s="34">
        <v>10</v>
      </c>
      <c r="G81" s="131">
        <v>2.59</v>
      </c>
      <c r="H81" s="35">
        <f t="shared" si="4"/>
        <v>25.9</v>
      </c>
      <c r="I81" s="149"/>
      <c r="J81" s="135"/>
      <c r="K81" s="36" t="str">
        <f t="shared" si="5"/>
        <v/>
      </c>
      <c r="L81" s="37" t="str">
        <f t="shared" si="6"/>
        <v/>
      </c>
      <c r="M81" s="38" t="e">
        <f t="shared" si="7"/>
        <v>#VALUE!</v>
      </c>
      <c r="N81" s="152"/>
      <c r="O81" s="155"/>
      <c r="Q81" s="125"/>
    </row>
    <row r="82" spans="1:18" ht="15.75" thickBot="1" x14ac:dyDescent="0.3">
      <c r="A82" s="187"/>
      <c r="B82" s="189"/>
      <c r="C82" s="49">
        <v>72</v>
      </c>
      <c r="D82" s="32" t="s">
        <v>98</v>
      </c>
      <c r="E82" s="33" t="s">
        <v>22</v>
      </c>
      <c r="F82" s="34">
        <v>20</v>
      </c>
      <c r="G82" s="131">
        <v>4.09</v>
      </c>
      <c r="H82" s="35">
        <f t="shared" si="4"/>
        <v>81.8</v>
      </c>
      <c r="I82" s="149"/>
      <c r="J82" s="135"/>
      <c r="K82" s="36" t="str">
        <f t="shared" si="5"/>
        <v/>
      </c>
      <c r="L82" s="37" t="str">
        <f t="shared" si="6"/>
        <v/>
      </c>
      <c r="M82" s="38" t="e">
        <f t="shared" si="7"/>
        <v>#VALUE!</v>
      </c>
      <c r="N82" s="152"/>
      <c r="O82" s="155"/>
      <c r="Q82" s="125"/>
    </row>
    <row r="83" spans="1:18" ht="15.75" thickBot="1" x14ac:dyDescent="0.3">
      <c r="A83" s="188"/>
      <c r="B83" s="190"/>
      <c r="C83" s="107">
        <v>73</v>
      </c>
      <c r="D83" s="116" t="s">
        <v>99</v>
      </c>
      <c r="E83" s="109" t="s">
        <v>22</v>
      </c>
      <c r="F83" s="110">
        <v>10</v>
      </c>
      <c r="G83" s="133">
        <v>0.77</v>
      </c>
      <c r="H83" s="111">
        <f t="shared" si="4"/>
        <v>7.7</v>
      </c>
      <c r="I83" s="150"/>
      <c r="J83" s="135"/>
      <c r="K83" s="112" t="str">
        <f t="shared" si="5"/>
        <v/>
      </c>
      <c r="L83" s="113" t="str">
        <f t="shared" si="6"/>
        <v/>
      </c>
      <c r="M83" s="114" t="e">
        <f t="shared" si="7"/>
        <v>#VALUE!</v>
      </c>
      <c r="N83" s="153"/>
      <c r="O83" s="156"/>
      <c r="Q83" s="125"/>
    </row>
    <row r="84" spans="1:18" ht="15.75" thickBot="1" x14ac:dyDescent="0.3">
      <c r="A84" s="163" t="s">
        <v>100</v>
      </c>
      <c r="B84" s="166">
        <v>10</v>
      </c>
      <c r="C84" s="47">
        <v>74</v>
      </c>
      <c r="D84" s="48" t="s">
        <v>101</v>
      </c>
      <c r="E84" s="26" t="s">
        <v>22</v>
      </c>
      <c r="F84" s="27">
        <v>36</v>
      </c>
      <c r="G84" s="132">
        <v>0.39</v>
      </c>
      <c r="H84" s="28">
        <f t="shared" si="4"/>
        <v>14.040000000000001</v>
      </c>
      <c r="I84" s="151">
        <f>SUM(H84:H91)</f>
        <v>209.64000000000001</v>
      </c>
      <c r="J84" s="135"/>
      <c r="K84" s="29" t="str">
        <f t="shared" si="5"/>
        <v/>
      </c>
      <c r="L84" s="30" t="str">
        <f t="shared" si="6"/>
        <v/>
      </c>
      <c r="M84" s="31" t="e">
        <f t="shared" si="7"/>
        <v>#VALUE!</v>
      </c>
      <c r="N84" s="151" t="e">
        <f>SUM(M84:M91)</f>
        <v>#VALUE!</v>
      </c>
      <c r="O84" s="154" t="e">
        <f>(I84-N84)/I84</f>
        <v>#VALUE!</v>
      </c>
      <c r="Q84" s="125"/>
      <c r="R84" s="126"/>
    </row>
    <row r="85" spans="1:18" ht="15.75" thickBot="1" x14ac:dyDescent="0.3">
      <c r="A85" s="169"/>
      <c r="B85" s="171"/>
      <c r="C85" s="49">
        <v>75</v>
      </c>
      <c r="D85" s="32" t="s">
        <v>102</v>
      </c>
      <c r="E85" s="33" t="s">
        <v>22</v>
      </c>
      <c r="F85" s="34">
        <v>36</v>
      </c>
      <c r="G85" s="131">
        <v>0.45</v>
      </c>
      <c r="H85" s="35">
        <f t="shared" si="4"/>
        <v>16.2</v>
      </c>
      <c r="I85" s="149"/>
      <c r="J85" s="135"/>
      <c r="K85" s="36" t="str">
        <f t="shared" si="5"/>
        <v/>
      </c>
      <c r="L85" s="37" t="str">
        <f t="shared" si="6"/>
        <v/>
      </c>
      <c r="M85" s="38" t="e">
        <f t="shared" si="7"/>
        <v>#VALUE!</v>
      </c>
      <c r="N85" s="152"/>
      <c r="O85" s="155"/>
      <c r="Q85" s="125"/>
      <c r="R85" s="126"/>
    </row>
    <row r="86" spans="1:18" ht="15.75" thickBot="1" x14ac:dyDescent="0.3">
      <c r="A86" s="169"/>
      <c r="B86" s="171"/>
      <c r="C86" s="49">
        <v>76</v>
      </c>
      <c r="D86" s="32" t="s">
        <v>103</v>
      </c>
      <c r="E86" s="33" t="s">
        <v>22</v>
      </c>
      <c r="F86" s="34">
        <v>6</v>
      </c>
      <c r="G86" s="131">
        <v>0.45</v>
      </c>
      <c r="H86" s="35">
        <f t="shared" si="4"/>
        <v>2.7</v>
      </c>
      <c r="I86" s="149"/>
      <c r="J86" s="135"/>
      <c r="K86" s="36" t="str">
        <f t="shared" si="5"/>
        <v/>
      </c>
      <c r="L86" s="37" t="str">
        <f t="shared" si="6"/>
        <v/>
      </c>
      <c r="M86" s="38" t="e">
        <f t="shared" si="7"/>
        <v>#VALUE!</v>
      </c>
      <c r="N86" s="152"/>
      <c r="O86" s="155"/>
      <c r="Q86" s="125"/>
      <c r="R86" s="126"/>
    </row>
    <row r="87" spans="1:18" ht="15.75" thickBot="1" x14ac:dyDescent="0.3">
      <c r="A87" s="169"/>
      <c r="B87" s="171"/>
      <c r="C87" s="49">
        <v>77</v>
      </c>
      <c r="D87" s="32" t="s">
        <v>104</v>
      </c>
      <c r="E87" s="33" t="s">
        <v>22</v>
      </c>
      <c r="F87" s="34">
        <v>48</v>
      </c>
      <c r="G87" s="131">
        <v>0.34</v>
      </c>
      <c r="H87" s="35">
        <f t="shared" si="4"/>
        <v>16.32</v>
      </c>
      <c r="I87" s="149"/>
      <c r="J87" s="135"/>
      <c r="K87" s="36" t="str">
        <f t="shared" si="5"/>
        <v/>
      </c>
      <c r="L87" s="37" t="str">
        <f t="shared" si="6"/>
        <v/>
      </c>
      <c r="M87" s="38" t="e">
        <f t="shared" si="7"/>
        <v>#VALUE!</v>
      </c>
      <c r="N87" s="152"/>
      <c r="O87" s="155"/>
      <c r="Q87" s="125"/>
      <c r="R87" s="126"/>
    </row>
    <row r="88" spans="1:18" ht="15.75" thickBot="1" x14ac:dyDescent="0.3">
      <c r="A88" s="169"/>
      <c r="B88" s="171"/>
      <c r="C88" s="49">
        <v>78</v>
      </c>
      <c r="D88" s="32" t="s">
        <v>105</v>
      </c>
      <c r="E88" s="33" t="s">
        <v>22</v>
      </c>
      <c r="F88" s="34">
        <v>6</v>
      </c>
      <c r="G88" s="131">
        <v>0.68</v>
      </c>
      <c r="H88" s="35">
        <f t="shared" si="4"/>
        <v>4.08</v>
      </c>
      <c r="I88" s="149"/>
      <c r="J88" s="135"/>
      <c r="K88" s="36" t="str">
        <f t="shared" si="5"/>
        <v/>
      </c>
      <c r="L88" s="37" t="str">
        <f t="shared" si="6"/>
        <v/>
      </c>
      <c r="M88" s="38" t="e">
        <f t="shared" si="7"/>
        <v>#VALUE!</v>
      </c>
      <c r="N88" s="152"/>
      <c r="O88" s="155"/>
      <c r="Q88" s="125"/>
      <c r="R88" s="126"/>
    </row>
    <row r="89" spans="1:18" ht="15.75" thickBot="1" x14ac:dyDescent="0.3">
      <c r="A89" s="187"/>
      <c r="B89" s="189"/>
      <c r="C89" s="49">
        <v>79</v>
      </c>
      <c r="D89" s="32" t="s">
        <v>106</v>
      </c>
      <c r="E89" s="33" t="s">
        <v>22</v>
      </c>
      <c r="F89" s="34">
        <v>18</v>
      </c>
      <c r="G89" s="131">
        <v>0.19</v>
      </c>
      <c r="H89" s="35">
        <f t="shared" si="4"/>
        <v>3.42</v>
      </c>
      <c r="I89" s="149"/>
      <c r="J89" s="135"/>
      <c r="K89" s="36" t="str">
        <f t="shared" si="5"/>
        <v/>
      </c>
      <c r="L89" s="37" t="str">
        <f t="shared" si="6"/>
        <v/>
      </c>
      <c r="M89" s="38" t="e">
        <f t="shared" si="7"/>
        <v>#VALUE!</v>
      </c>
      <c r="N89" s="152"/>
      <c r="O89" s="155"/>
      <c r="Q89" s="125"/>
      <c r="R89" s="126"/>
    </row>
    <row r="90" spans="1:18" ht="15.75" thickBot="1" x14ac:dyDescent="0.3">
      <c r="A90" s="187"/>
      <c r="B90" s="189"/>
      <c r="C90" s="49">
        <v>80</v>
      </c>
      <c r="D90" s="32" t="s">
        <v>107</v>
      </c>
      <c r="E90" s="33" t="s">
        <v>22</v>
      </c>
      <c r="F90" s="34">
        <v>6</v>
      </c>
      <c r="G90" s="131">
        <v>0.57999999999999996</v>
      </c>
      <c r="H90" s="35">
        <f t="shared" si="4"/>
        <v>3.4799999999999995</v>
      </c>
      <c r="I90" s="149"/>
      <c r="J90" s="135"/>
      <c r="K90" s="36" t="str">
        <f t="shared" si="5"/>
        <v/>
      </c>
      <c r="L90" s="37" t="str">
        <f t="shared" si="6"/>
        <v/>
      </c>
      <c r="M90" s="38" t="e">
        <f t="shared" si="7"/>
        <v>#VALUE!</v>
      </c>
      <c r="N90" s="152"/>
      <c r="O90" s="155"/>
      <c r="Q90" s="125"/>
      <c r="R90" s="126"/>
    </row>
    <row r="91" spans="1:18" ht="15.75" thickBot="1" x14ac:dyDescent="0.3">
      <c r="A91" s="188"/>
      <c r="B91" s="190"/>
      <c r="C91" s="107">
        <v>81</v>
      </c>
      <c r="D91" s="115" t="s">
        <v>108</v>
      </c>
      <c r="E91" s="109" t="s">
        <v>22</v>
      </c>
      <c r="F91" s="110">
        <v>180</v>
      </c>
      <c r="G91" s="133">
        <v>0.83</v>
      </c>
      <c r="H91" s="111">
        <f t="shared" si="4"/>
        <v>149.4</v>
      </c>
      <c r="I91" s="150"/>
      <c r="J91" s="135"/>
      <c r="K91" s="112" t="str">
        <f t="shared" si="5"/>
        <v/>
      </c>
      <c r="L91" s="113" t="str">
        <f t="shared" si="6"/>
        <v/>
      </c>
      <c r="M91" s="114" t="e">
        <f t="shared" si="7"/>
        <v>#VALUE!</v>
      </c>
      <c r="N91" s="153"/>
      <c r="O91" s="156"/>
      <c r="Q91" s="125"/>
      <c r="R91" s="126"/>
    </row>
    <row r="92" spans="1:18" ht="15.75" thickBot="1" x14ac:dyDescent="0.3">
      <c r="A92" s="163" t="s">
        <v>109</v>
      </c>
      <c r="B92" s="166">
        <v>11</v>
      </c>
      <c r="C92" s="47">
        <v>82</v>
      </c>
      <c r="D92" s="48" t="s">
        <v>110</v>
      </c>
      <c r="E92" s="26" t="s">
        <v>22</v>
      </c>
      <c r="F92" s="27">
        <v>3</v>
      </c>
      <c r="G92" s="132">
        <v>26.74</v>
      </c>
      <c r="H92" s="28">
        <f t="shared" si="4"/>
        <v>80.22</v>
      </c>
      <c r="I92" s="151">
        <f>SUM(H92:H99)</f>
        <v>536.35</v>
      </c>
      <c r="J92" s="135"/>
      <c r="K92" s="29" t="str">
        <f t="shared" si="5"/>
        <v/>
      </c>
      <c r="L92" s="30" t="str">
        <f t="shared" si="6"/>
        <v/>
      </c>
      <c r="M92" s="31" t="e">
        <f t="shared" si="7"/>
        <v>#VALUE!</v>
      </c>
      <c r="N92" s="151" t="e">
        <f>SUM(M92:M99)</f>
        <v>#VALUE!</v>
      </c>
      <c r="O92" s="154" t="e">
        <f>(I92-N92)/I92</f>
        <v>#VALUE!</v>
      </c>
      <c r="Q92" s="125"/>
    </row>
    <row r="93" spans="1:18" ht="15.75" thickBot="1" x14ac:dyDescent="0.3">
      <c r="A93" s="164"/>
      <c r="B93" s="167"/>
      <c r="C93" s="49">
        <v>83</v>
      </c>
      <c r="D93" s="32" t="s">
        <v>111</v>
      </c>
      <c r="E93" s="33" t="s">
        <v>22</v>
      </c>
      <c r="F93" s="34">
        <v>3</v>
      </c>
      <c r="G93" s="131">
        <v>22.41</v>
      </c>
      <c r="H93" s="35">
        <f t="shared" si="4"/>
        <v>67.23</v>
      </c>
      <c r="I93" s="149"/>
      <c r="J93" s="135"/>
      <c r="K93" s="36" t="str">
        <f t="shared" si="5"/>
        <v/>
      </c>
      <c r="L93" s="37" t="str">
        <f t="shared" si="6"/>
        <v/>
      </c>
      <c r="M93" s="38" t="e">
        <f t="shared" si="7"/>
        <v>#VALUE!</v>
      </c>
      <c r="N93" s="152"/>
      <c r="O93" s="155"/>
      <c r="Q93" s="125"/>
    </row>
    <row r="94" spans="1:18" ht="15.75" thickBot="1" x14ac:dyDescent="0.3">
      <c r="A94" s="164"/>
      <c r="B94" s="167"/>
      <c r="C94" s="49">
        <v>84</v>
      </c>
      <c r="D94" s="32" t="s">
        <v>112</v>
      </c>
      <c r="E94" s="33" t="s">
        <v>22</v>
      </c>
      <c r="F94" s="34">
        <v>4</v>
      </c>
      <c r="G94" s="131">
        <v>51.7</v>
      </c>
      <c r="H94" s="35">
        <f t="shared" si="4"/>
        <v>206.8</v>
      </c>
      <c r="I94" s="149"/>
      <c r="J94" s="135"/>
      <c r="K94" s="36" t="str">
        <f t="shared" si="5"/>
        <v/>
      </c>
      <c r="L94" s="37" t="str">
        <f t="shared" si="6"/>
        <v/>
      </c>
      <c r="M94" s="38" t="e">
        <f t="shared" si="7"/>
        <v>#VALUE!</v>
      </c>
      <c r="N94" s="152"/>
      <c r="O94" s="155"/>
      <c r="Q94" s="125"/>
    </row>
    <row r="95" spans="1:18" ht="15.75" thickBot="1" x14ac:dyDescent="0.3">
      <c r="A95" s="164"/>
      <c r="B95" s="167"/>
      <c r="C95" s="49">
        <v>85</v>
      </c>
      <c r="D95" s="32" t="s">
        <v>113</v>
      </c>
      <c r="E95" s="33" t="s">
        <v>114</v>
      </c>
      <c r="F95" s="34">
        <v>4</v>
      </c>
      <c r="G95" s="127">
        <v>5.9</v>
      </c>
      <c r="H95" s="35">
        <f t="shared" si="4"/>
        <v>23.6</v>
      </c>
      <c r="I95" s="149"/>
      <c r="J95" s="135"/>
      <c r="K95" s="36" t="str">
        <f t="shared" si="5"/>
        <v/>
      </c>
      <c r="L95" s="37" t="str">
        <f t="shared" si="6"/>
        <v/>
      </c>
      <c r="M95" s="38" t="e">
        <f t="shared" si="7"/>
        <v>#VALUE!</v>
      </c>
      <c r="N95" s="152"/>
      <c r="O95" s="155"/>
      <c r="Q95" s="125"/>
    </row>
    <row r="96" spans="1:18" ht="15.75" thickBot="1" x14ac:dyDescent="0.3">
      <c r="A96" s="164"/>
      <c r="B96" s="167"/>
      <c r="C96" s="49">
        <v>86</v>
      </c>
      <c r="D96" s="32" t="s">
        <v>115</v>
      </c>
      <c r="E96" s="33" t="s">
        <v>114</v>
      </c>
      <c r="F96" s="34">
        <v>8</v>
      </c>
      <c r="G96" s="127">
        <v>5.48</v>
      </c>
      <c r="H96" s="35">
        <f t="shared" si="4"/>
        <v>43.84</v>
      </c>
      <c r="I96" s="149"/>
      <c r="J96" s="135"/>
      <c r="K96" s="36" t="str">
        <f t="shared" si="5"/>
        <v/>
      </c>
      <c r="L96" s="37" t="str">
        <f t="shared" si="6"/>
        <v/>
      </c>
      <c r="M96" s="38" t="e">
        <f t="shared" si="7"/>
        <v>#VALUE!</v>
      </c>
      <c r="N96" s="152"/>
      <c r="O96" s="155"/>
      <c r="Q96" s="125"/>
    </row>
    <row r="97" spans="1:17" ht="15.75" thickBot="1" x14ac:dyDescent="0.3">
      <c r="A97" s="164"/>
      <c r="B97" s="167"/>
      <c r="C97" s="49">
        <v>87</v>
      </c>
      <c r="D97" s="32" t="s">
        <v>116</v>
      </c>
      <c r="E97" s="33" t="s">
        <v>114</v>
      </c>
      <c r="F97" s="34">
        <v>6</v>
      </c>
      <c r="G97" s="127">
        <v>5.82</v>
      </c>
      <c r="H97" s="35">
        <f t="shared" si="4"/>
        <v>34.92</v>
      </c>
      <c r="I97" s="149"/>
      <c r="J97" s="135"/>
      <c r="K97" s="36" t="str">
        <f t="shared" si="5"/>
        <v/>
      </c>
      <c r="L97" s="37" t="str">
        <f t="shared" si="6"/>
        <v/>
      </c>
      <c r="M97" s="38" t="e">
        <f t="shared" si="7"/>
        <v>#VALUE!</v>
      </c>
      <c r="N97" s="152"/>
      <c r="O97" s="155"/>
      <c r="Q97" s="125"/>
    </row>
    <row r="98" spans="1:17" ht="15.75" thickBot="1" x14ac:dyDescent="0.3">
      <c r="A98" s="164"/>
      <c r="B98" s="167"/>
      <c r="C98" s="49">
        <v>88</v>
      </c>
      <c r="D98" s="32" t="s">
        <v>117</v>
      </c>
      <c r="E98" s="33" t="s">
        <v>114</v>
      </c>
      <c r="F98" s="34">
        <v>5</v>
      </c>
      <c r="G98" s="127">
        <v>5.98</v>
      </c>
      <c r="H98" s="35">
        <f t="shared" si="4"/>
        <v>29.900000000000002</v>
      </c>
      <c r="I98" s="149"/>
      <c r="J98" s="135"/>
      <c r="K98" s="36" t="str">
        <f t="shared" si="5"/>
        <v/>
      </c>
      <c r="L98" s="37" t="str">
        <f t="shared" si="6"/>
        <v/>
      </c>
      <c r="M98" s="38" t="e">
        <f t="shared" si="7"/>
        <v>#VALUE!</v>
      </c>
      <c r="N98" s="152"/>
      <c r="O98" s="155"/>
      <c r="Q98" s="125"/>
    </row>
    <row r="99" spans="1:17" ht="15.75" thickBot="1" x14ac:dyDescent="0.3">
      <c r="A99" s="165"/>
      <c r="B99" s="168"/>
      <c r="C99" s="107">
        <v>89</v>
      </c>
      <c r="D99" s="115" t="s">
        <v>118</v>
      </c>
      <c r="E99" s="109" t="s">
        <v>114</v>
      </c>
      <c r="F99" s="110">
        <v>4</v>
      </c>
      <c r="G99" s="128">
        <v>12.46</v>
      </c>
      <c r="H99" s="111">
        <f t="shared" si="4"/>
        <v>49.84</v>
      </c>
      <c r="I99" s="150"/>
      <c r="J99" s="135"/>
      <c r="K99" s="112" t="str">
        <f t="shared" si="5"/>
        <v/>
      </c>
      <c r="L99" s="113" t="str">
        <f t="shared" si="6"/>
        <v/>
      </c>
      <c r="M99" s="114" t="e">
        <f t="shared" si="7"/>
        <v>#VALUE!</v>
      </c>
      <c r="N99" s="153"/>
      <c r="O99" s="156"/>
      <c r="Q99" s="125"/>
    </row>
    <row r="100" spans="1:17" ht="15.75" thickBot="1" x14ac:dyDescent="0.3">
      <c r="A100" s="163" t="s">
        <v>119</v>
      </c>
      <c r="B100" s="166">
        <v>12</v>
      </c>
      <c r="C100" s="47">
        <v>90</v>
      </c>
      <c r="D100" s="48" t="s">
        <v>120</v>
      </c>
      <c r="E100" s="26" t="s">
        <v>114</v>
      </c>
      <c r="F100" s="27">
        <v>3</v>
      </c>
      <c r="G100" s="129">
        <v>7.68</v>
      </c>
      <c r="H100" s="28">
        <f t="shared" si="4"/>
        <v>23.04</v>
      </c>
      <c r="I100" s="151">
        <f>SUM(H100:H103)</f>
        <v>101.78999999999999</v>
      </c>
      <c r="J100" s="135"/>
      <c r="K100" s="29" t="str">
        <f t="shared" si="5"/>
        <v/>
      </c>
      <c r="L100" s="30" t="str">
        <f t="shared" si="6"/>
        <v/>
      </c>
      <c r="M100" s="31" t="e">
        <f t="shared" si="7"/>
        <v>#VALUE!</v>
      </c>
      <c r="N100" s="151" t="e">
        <f>SUM(M100:M103)</f>
        <v>#VALUE!</v>
      </c>
      <c r="O100" s="154" t="e">
        <f>(I100-N100)/I100</f>
        <v>#VALUE!</v>
      </c>
      <c r="Q100" s="125"/>
    </row>
    <row r="101" spans="1:17" ht="15.75" thickBot="1" x14ac:dyDescent="0.3">
      <c r="A101" s="164"/>
      <c r="B101" s="167"/>
      <c r="C101" s="49">
        <v>91</v>
      </c>
      <c r="D101" s="32" t="s">
        <v>121</v>
      </c>
      <c r="E101" s="33" t="s">
        <v>114</v>
      </c>
      <c r="F101" s="34">
        <v>6</v>
      </c>
      <c r="G101" s="127">
        <v>5.23</v>
      </c>
      <c r="H101" s="35">
        <f t="shared" si="4"/>
        <v>31.380000000000003</v>
      </c>
      <c r="I101" s="149"/>
      <c r="J101" s="135"/>
      <c r="K101" s="36" t="str">
        <f t="shared" si="5"/>
        <v/>
      </c>
      <c r="L101" s="37" t="str">
        <f t="shared" si="6"/>
        <v/>
      </c>
      <c r="M101" s="38" t="e">
        <f t="shared" si="7"/>
        <v>#VALUE!</v>
      </c>
      <c r="N101" s="152"/>
      <c r="O101" s="155"/>
      <c r="Q101" s="125"/>
    </row>
    <row r="102" spans="1:17" ht="15.75" thickBot="1" x14ac:dyDescent="0.3">
      <c r="A102" s="164"/>
      <c r="B102" s="167"/>
      <c r="C102" s="49">
        <v>92</v>
      </c>
      <c r="D102" s="32" t="s">
        <v>122</v>
      </c>
      <c r="E102" s="33" t="s">
        <v>114</v>
      </c>
      <c r="F102" s="34">
        <v>3</v>
      </c>
      <c r="G102" s="127">
        <v>6.11</v>
      </c>
      <c r="H102" s="35">
        <f t="shared" si="4"/>
        <v>18.330000000000002</v>
      </c>
      <c r="I102" s="149"/>
      <c r="J102" s="135"/>
      <c r="K102" s="36" t="str">
        <f t="shared" si="5"/>
        <v/>
      </c>
      <c r="L102" s="37" t="str">
        <f t="shared" si="6"/>
        <v/>
      </c>
      <c r="M102" s="38" t="e">
        <f t="shared" si="7"/>
        <v>#VALUE!</v>
      </c>
      <c r="N102" s="152"/>
      <c r="O102" s="155"/>
      <c r="Q102" s="125"/>
    </row>
    <row r="103" spans="1:17" ht="15.75" thickBot="1" x14ac:dyDescent="0.3">
      <c r="A103" s="165"/>
      <c r="B103" s="168"/>
      <c r="C103" s="107">
        <v>93</v>
      </c>
      <c r="D103" s="115" t="s">
        <v>123</v>
      </c>
      <c r="E103" s="109" t="s">
        <v>114</v>
      </c>
      <c r="F103" s="110">
        <v>3</v>
      </c>
      <c r="G103" s="128">
        <v>9.68</v>
      </c>
      <c r="H103" s="111">
        <f t="shared" si="4"/>
        <v>29.04</v>
      </c>
      <c r="I103" s="150"/>
      <c r="J103" s="135"/>
      <c r="K103" s="112" t="str">
        <f t="shared" si="5"/>
        <v/>
      </c>
      <c r="L103" s="113" t="str">
        <f t="shared" si="6"/>
        <v/>
      </c>
      <c r="M103" s="114" t="e">
        <f t="shared" si="7"/>
        <v>#VALUE!</v>
      </c>
      <c r="N103" s="153"/>
      <c r="O103" s="156"/>
      <c r="Q103" s="125"/>
    </row>
    <row r="104" spans="1:17" ht="15.75" thickBot="1" x14ac:dyDescent="0.3">
      <c r="A104" s="163" t="s">
        <v>124</v>
      </c>
      <c r="B104" s="166">
        <v>13</v>
      </c>
      <c r="C104" s="47">
        <v>94</v>
      </c>
      <c r="D104" s="48" t="s">
        <v>125</v>
      </c>
      <c r="E104" s="26" t="s">
        <v>114</v>
      </c>
      <c r="F104" s="27">
        <v>14</v>
      </c>
      <c r="G104" s="129">
        <v>0.59</v>
      </c>
      <c r="H104" s="28">
        <f t="shared" si="4"/>
        <v>8.26</v>
      </c>
      <c r="I104" s="151">
        <f>SUM(H104:H106)</f>
        <v>23.1</v>
      </c>
      <c r="J104" s="135"/>
      <c r="K104" s="29" t="str">
        <f t="shared" si="5"/>
        <v/>
      </c>
      <c r="L104" s="30" t="str">
        <f t="shared" si="6"/>
        <v/>
      </c>
      <c r="M104" s="31" t="e">
        <f t="shared" si="7"/>
        <v>#VALUE!</v>
      </c>
      <c r="N104" s="151" t="e">
        <f>SUM(M104:M106)</f>
        <v>#VALUE!</v>
      </c>
      <c r="O104" s="154" t="e">
        <f>(I104-N104)/I104</f>
        <v>#VALUE!</v>
      </c>
      <c r="Q104" s="125"/>
    </row>
    <row r="105" spans="1:17" ht="15.75" thickBot="1" x14ac:dyDescent="0.3">
      <c r="A105" s="164"/>
      <c r="B105" s="167"/>
      <c r="C105" s="49">
        <v>95</v>
      </c>
      <c r="D105" s="32" t="s">
        <v>126</v>
      </c>
      <c r="E105" s="33" t="s">
        <v>114</v>
      </c>
      <c r="F105" s="34">
        <v>14</v>
      </c>
      <c r="G105" s="127">
        <v>0.55000000000000004</v>
      </c>
      <c r="H105" s="35">
        <f t="shared" si="4"/>
        <v>7.7000000000000011</v>
      </c>
      <c r="I105" s="149"/>
      <c r="J105" s="135"/>
      <c r="K105" s="36" t="str">
        <f t="shared" si="5"/>
        <v/>
      </c>
      <c r="L105" s="37" t="str">
        <f t="shared" si="6"/>
        <v/>
      </c>
      <c r="M105" s="38" t="e">
        <f t="shared" si="7"/>
        <v>#VALUE!</v>
      </c>
      <c r="N105" s="152"/>
      <c r="O105" s="155"/>
      <c r="Q105" s="125"/>
    </row>
    <row r="106" spans="1:17" ht="15.75" thickBot="1" x14ac:dyDescent="0.3">
      <c r="A106" s="195"/>
      <c r="B106" s="196"/>
      <c r="C106" s="50">
        <v>96</v>
      </c>
      <c r="D106" s="51" t="s">
        <v>127</v>
      </c>
      <c r="E106" s="41" t="s">
        <v>114</v>
      </c>
      <c r="F106" s="42">
        <v>14</v>
      </c>
      <c r="G106" s="130">
        <v>0.51</v>
      </c>
      <c r="H106" s="43">
        <f t="shared" si="4"/>
        <v>7.1400000000000006</v>
      </c>
      <c r="I106" s="197"/>
      <c r="J106" s="135"/>
      <c r="K106" s="44" t="str">
        <f t="shared" si="5"/>
        <v/>
      </c>
      <c r="L106" s="45" t="str">
        <f t="shared" si="6"/>
        <v/>
      </c>
      <c r="M106" s="46" t="e">
        <f t="shared" si="7"/>
        <v>#VALUE!</v>
      </c>
      <c r="N106" s="198"/>
      <c r="O106" s="199"/>
      <c r="Q106" s="125"/>
    </row>
    <row r="107" spans="1:17" ht="15.75" thickBot="1" x14ac:dyDescent="0.3">
      <c r="A107" s="55"/>
      <c r="B107" s="55"/>
      <c r="C107" s="54"/>
      <c r="D107" s="58"/>
      <c r="E107" s="58"/>
      <c r="F107" s="1"/>
      <c r="G107" s="59"/>
      <c r="H107" s="56"/>
    </row>
    <row r="108" spans="1:17" ht="15.75" thickBot="1" x14ac:dyDescent="0.3">
      <c r="A108" s="60"/>
      <c r="B108" s="60"/>
      <c r="C108" s="61"/>
      <c r="D108" s="62"/>
      <c r="E108" s="63"/>
      <c r="F108" s="64" t="s">
        <v>128</v>
      </c>
      <c r="G108" s="65">
        <f>SUM(G11:G106)</f>
        <v>1417.2299999999998</v>
      </c>
      <c r="H108" s="66">
        <f>SUM(H11:H106)</f>
        <v>59999.999999999985</v>
      </c>
      <c r="I108" s="67"/>
      <c r="J108" s="68"/>
      <c r="K108" s="69"/>
      <c r="L108" s="70">
        <f>SUM(L11:L106)</f>
        <v>0</v>
      </c>
      <c r="M108" s="70" t="e">
        <f>SUM(M11:M106)</f>
        <v>#VALUE!</v>
      </c>
      <c r="N108" s="71" t="e">
        <f>SUM(N11:N106)</f>
        <v>#VALUE!</v>
      </c>
      <c r="O108" s="72"/>
    </row>
    <row r="109" spans="1:17" ht="15.75" thickBot="1" x14ac:dyDescent="0.3">
      <c r="A109" s="73"/>
      <c r="B109" s="73"/>
      <c r="C109" s="74"/>
      <c r="D109" s="75"/>
      <c r="E109" s="75"/>
      <c r="F109" s="1"/>
      <c r="G109" s="59"/>
      <c r="J109" s="76"/>
      <c r="K109" s="77"/>
      <c r="L109" s="78"/>
      <c r="M109" s="79"/>
      <c r="N109" s="80"/>
    </row>
    <row r="110" spans="1:17" ht="24" customHeight="1" thickBot="1" x14ac:dyDescent="0.3">
      <c r="A110" s="73"/>
      <c r="B110" s="73"/>
      <c r="C110" s="74"/>
      <c r="D110" s="81"/>
      <c r="E110" s="202" t="s">
        <v>129</v>
      </c>
      <c r="F110" s="203"/>
      <c r="G110" s="82">
        <f>H108</f>
        <v>59999.999999999985</v>
      </c>
      <c r="J110" s="204">
        <v>16</v>
      </c>
      <c r="K110" s="205"/>
      <c r="L110" s="201"/>
      <c r="M110" s="79"/>
      <c r="N110" s="80"/>
    </row>
    <row r="111" spans="1:17" ht="15.75" thickBot="1" x14ac:dyDescent="0.3">
      <c r="A111" s="73"/>
      <c r="B111" s="73"/>
      <c r="C111" s="74"/>
      <c r="D111" s="81"/>
      <c r="E111" s="81"/>
      <c r="F111" s="83"/>
      <c r="G111" s="84"/>
      <c r="J111" s="206" t="s">
        <v>130</v>
      </c>
      <c r="K111" s="205"/>
      <c r="L111" s="201"/>
      <c r="M111" s="85"/>
      <c r="N111" s="86"/>
    </row>
    <row r="112" spans="1:17" ht="15.75" thickBot="1" x14ac:dyDescent="0.3">
      <c r="A112" s="87"/>
      <c r="B112" s="87"/>
      <c r="C112" s="88"/>
      <c r="D112" s="88"/>
      <c r="E112" s="202" t="s">
        <v>131</v>
      </c>
      <c r="F112" s="203"/>
      <c r="G112" s="82">
        <f>G110*0.24</f>
        <v>14399.999999999996</v>
      </c>
      <c r="J112" s="207"/>
      <c r="K112" s="205"/>
      <c r="L112" s="89"/>
      <c r="M112" s="57"/>
      <c r="N112" s="90"/>
    </row>
    <row r="113" spans="1:14" ht="15.75" thickBot="1" x14ac:dyDescent="0.3">
      <c r="A113" s="87"/>
      <c r="B113" s="87"/>
      <c r="C113" s="88"/>
      <c r="D113" s="88"/>
      <c r="E113" s="88"/>
      <c r="F113" s="83"/>
      <c r="G113" s="84"/>
      <c r="J113" s="200" t="s">
        <v>129</v>
      </c>
      <c r="K113" s="201"/>
      <c r="L113" s="91" t="e">
        <f>SUM(M11:M106)</f>
        <v>#VALUE!</v>
      </c>
      <c r="M113" s="92"/>
      <c r="N113" s="80"/>
    </row>
    <row r="114" spans="1:14" ht="15.75" thickBot="1" x14ac:dyDescent="0.3">
      <c r="A114" s="73"/>
      <c r="B114" s="73"/>
      <c r="C114" s="74"/>
      <c r="D114" s="93"/>
      <c r="E114" s="202" t="s">
        <v>132</v>
      </c>
      <c r="F114" s="203"/>
      <c r="G114" s="82">
        <f>G110+G112</f>
        <v>74399.999999999985</v>
      </c>
      <c r="J114" s="207"/>
      <c r="K114" s="205"/>
      <c r="L114" s="94"/>
      <c r="M114" s="92"/>
      <c r="N114" s="80"/>
    </row>
    <row r="115" spans="1:14" ht="15.75" thickBot="1" x14ac:dyDescent="0.3">
      <c r="J115" s="208" t="s">
        <v>133</v>
      </c>
      <c r="K115" s="201"/>
      <c r="L115" s="95" t="e">
        <f>L113*0.24</f>
        <v>#VALUE!</v>
      </c>
      <c r="M115" s="92"/>
      <c r="N115" s="80"/>
    </row>
    <row r="116" spans="1:14" ht="15.75" thickBot="1" x14ac:dyDescent="0.3">
      <c r="J116" s="207"/>
      <c r="K116" s="205"/>
      <c r="L116" s="89"/>
      <c r="M116" s="57"/>
      <c r="N116" s="80"/>
    </row>
    <row r="117" spans="1:14" ht="15.75" thickBot="1" x14ac:dyDescent="0.3">
      <c r="J117" s="200" t="s">
        <v>132</v>
      </c>
      <c r="K117" s="201"/>
      <c r="L117" s="91" t="e">
        <f>SUM(L113+L115)</f>
        <v>#VALUE!</v>
      </c>
      <c r="M117" s="92"/>
      <c r="N117" s="80"/>
    </row>
    <row r="118" spans="1:14" x14ac:dyDescent="0.25">
      <c r="J118" s="76"/>
      <c r="K118" s="77"/>
      <c r="L118" s="78"/>
      <c r="M118" s="79"/>
      <c r="N118" s="80"/>
    </row>
    <row r="119" spans="1:14" x14ac:dyDescent="0.25">
      <c r="J119" s="76"/>
      <c r="K119" s="77"/>
      <c r="L119" s="78"/>
      <c r="M119" s="79"/>
      <c r="N119" s="80"/>
    </row>
    <row r="120" spans="1:14" ht="22.5" customHeight="1" x14ac:dyDescent="0.25"/>
    <row r="121" spans="1:14" x14ac:dyDescent="0.25">
      <c r="H121"/>
      <c r="I121"/>
    </row>
    <row r="122" spans="1:14" x14ac:dyDescent="0.25">
      <c r="H122"/>
      <c r="I122"/>
    </row>
    <row r="123" spans="1:14" x14ac:dyDescent="0.25">
      <c r="H123"/>
      <c r="I123"/>
    </row>
    <row r="124" spans="1:14" x14ac:dyDescent="0.25">
      <c r="H124"/>
      <c r="I124"/>
    </row>
    <row r="125" spans="1:14" x14ac:dyDescent="0.25">
      <c r="H125"/>
      <c r="I125"/>
    </row>
    <row r="126" spans="1:14" x14ac:dyDescent="0.25">
      <c r="H126"/>
      <c r="I126"/>
    </row>
    <row r="127" spans="1:14" x14ac:dyDescent="0.25">
      <c r="H127"/>
      <c r="I127"/>
    </row>
    <row r="130" spans="8:9" ht="15" customHeight="1" x14ac:dyDescent="0.25">
      <c r="H130"/>
      <c r="I130"/>
    </row>
    <row r="144" spans="8:9" ht="15" customHeight="1" x14ac:dyDescent="0.25">
      <c r="H144"/>
      <c r="I144"/>
    </row>
    <row r="156" spans="8:9" ht="15" customHeight="1" x14ac:dyDescent="0.25">
      <c r="H156"/>
      <c r="I156"/>
    </row>
    <row r="177" spans="8:9" ht="15" customHeight="1" x14ac:dyDescent="0.25">
      <c r="H177"/>
      <c r="I177"/>
    </row>
    <row r="183" spans="8:9" ht="15" customHeight="1" x14ac:dyDescent="0.25">
      <c r="H183"/>
      <c r="I183"/>
    </row>
    <row r="188" spans="8:9" ht="15" customHeight="1" x14ac:dyDescent="0.25">
      <c r="H188"/>
      <c r="I188"/>
    </row>
    <row r="204" spans="8:9" ht="15" customHeight="1" x14ac:dyDescent="0.25">
      <c r="H204"/>
      <c r="I204"/>
    </row>
    <row r="212" spans="8:9" ht="15" customHeight="1" x14ac:dyDescent="0.25">
      <c r="H212"/>
      <c r="I212"/>
    </row>
    <row r="220" spans="8:9" ht="15" customHeight="1" x14ac:dyDescent="0.25">
      <c r="H220"/>
      <c r="I220"/>
    </row>
    <row r="224" spans="8:9" ht="15.75" customHeight="1" x14ac:dyDescent="0.25">
      <c r="H224"/>
      <c r="I224"/>
    </row>
    <row r="230" spans="8:9" ht="15.75" customHeight="1" x14ac:dyDescent="0.25">
      <c r="H230"/>
      <c r="I230"/>
    </row>
  </sheetData>
  <sheetProtection password="CC1B" sheet="1" objects="1" scenarios="1"/>
  <mergeCells count="79">
    <mergeCell ref="E114:F114"/>
    <mergeCell ref="J114:K114"/>
    <mergeCell ref="J115:K115"/>
    <mergeCell ref="J116:K116"/>
    <mergeCell ref="J117:K117"/>
    <mergeCell ref="J113:K113"/>
    <mergeCell ref="A100:A103"/>
    <mergeCell ref="B100:B103"/>
    <mergeCell ref="I100:I103"/>
    <mergeCell ref="N100:N103"/>
    <mergeCell ref="E110:F110"/>
    <mergeCell ref="J110:L110"/>
    <mergeCell ref="J111:L111"/>
    <mergeCell ref="E112:F112"/>
    <mergeCell ref="J112:K112"/>
    <mergeCell ref="O100:O103"/>
    <mergeCell ref="A104:A106"/>
    <mergeCell ref="B104:B106"/>
    <mergeCell ref="I104:I106"/>
    <mergeCell ref="N104:N106"/>
    <mergeCell ref="O104:O106"/>
    <mergeCell ref="A84:A91"/>
    <mergeCell ref="B84:B91"/>
    <mergeCell ref="I84:I91"/>
    <mergeCell ref="N84:N91"/>
    <mergeCell ref="O84:O91"/>
    <mergeCell ref="A92:A99"/>
    <mergeCell ref="B92:B99"/>
    <mergeCell ref="I92:I99"/>
    <mergeCell ref="N92:N99"/>
    <mergeCell ref="O92:O99"/>
    <mergeCell ref="A68:A77"/>
    <mergeCell ref="B68:B77"/>
    <mergeCell ref="I68:I77"/>
    <mergeCell ref="N68:N77"/>
    <mergeCell ref="O68:O77"/>
    <mergeCell ref="A78:A83"/>
    <mergeCell ref="B78:B83"/>
    <mergeCell ref="I78:I83"/>
    <mergeCell ref="N78:N83"/>
    <mergeCell ref="O78:O83"/>
    <mergeCell ref="A57:A62"/>
    <mergeCell ref="B57:B62"/>
    <mergeCell ref="I57:I62"/>
    <mergeCell ref="N57:N62"/>
    <mergeCell ref="O57:O62"/>
    <mergeCell ref="A63:A67"/>
    <mergeCell ref="B63:B67"/>
    <mergeCell ref="I63:I67"/>
    <mergeCell ref="N63:N67"/>
    <mergeCell ref="O63:O67"/>
    <mergeCell ref="B32:B40"/>
    <mergeCell ref="I32:I40"/>
    <mergeCell ref="N32:N40"/>
    <mergeCell ref="O32:O40"/>
    <mergeCell ref="A32:A40"/>
    <mergeCell ref="A41:A56"/>
    <mergeCell ref="B41:B56"/>
    <mergeCell ref="I41:I56"/>
    <mergeCell ref="N41:N56"/>
    <mergeCell ref="O41:O56"/>
    <mergeCell ref="A18:A20"/>
    <mergeCell ref="B18:B20"/>
    <mergeCell ref="I18:I20"/>
    <mergeCell ref="N18:N20"/>
    <mergeCell ref="O18:O20"/>
    <mergeCell ref="A21:A31"/>
    <mergeCell ref="B21:B31"/>
    <mergeCell ref="I21:I31"/>
    <mergeCell ref="N21:N31"/>
    <mergeCell ref="O21:O31"/>
    <mergeCell ref="A8:F8"/>
    <mergeCell ref="G8:I8"/>
    <mergeCell ref="J8:O8"/>
    <mergeCell ref="I11:I17"/>
    <mergeCell ref="N11:N17"/>
    <mergeCell ref="O11:O17"/>
    <mergeCell ref="A11:A17"/>
    <mergeCell ref="B11:B17"/>
  </mergeCells>
  <conditionalFormatting sqref="K11:K106">
    <cfRule type="cellIs" dxfId="2" priority="1" operator="lessThan">
      <formula>0</formula>
    </cfRule>
    <cfRule type="cellIs" dxfId="1" priority="2" operator="between">
      <formula>0</formula>
      <formula>0.7</formula>
    </cfRule>
    <cfRule type="cellIs" dxfId="0" priority="3" operator="greaterThan">
      <formula>0.701</formula>
    </cfRule>
  </conditionalFormatting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Vasilis Charitakis</dc:creator>
  <cp:lastModifiedBy>Chrysoula</cp:lastModifiedBy>
  <dcterms:created xsi:type="dcterms:W3CDTF">2020-07-20T11:00:42Z</dcterms:created>
  <dcterms:modified xsi:type="dcterms:W3CDTF">2026-11-04T09:51:15Z</dcterms:modified>
</cp:coreProperties>
</file>